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omments6.xml" ContentType="application/vnd.openxmlformats-officedocument.spreadsheetml.comments+xml"/>
  <Override PartName="/xl/charts/chart3.xml" ContentType="application/vnd.openxmlformats-officedocument.drawingml.chart+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8640" windowHeight="8760" tabRatio="938"/>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PLANTILLA  " sheetId="32" r:id="rId9"/>
    <sheet name="CLASIFIC.ADMINISTRATIVA" sheetId="25" r:id="rId10"/>
    <sheet name="CLASIFIC.FUNCIONAL DEL GASTO" sheetId="24" r:id="rId11"/>
    <sheet name="PRES. CLASIF.  PROGRAMATICA" sheetId="38" r:id="rId12"/>
    <sheet name=" CAT. FUNCION, SUB FUNCION" sheetId="21" r:id="rId13"/>
    <sheet name="CAT FF" sheetId="39" r:id="rId14"/>
    <sheet name="CAT. CLASIFICACIÓN PROGRAMATICA" sheetId="33" r:id="rId15"/>
  </sheets>
  <definedNames>
    <definedName name="_xlnm._FilterDatabase" localSheetId="6" hidden="1">'ESTIMACION DE INGRESOS'!$A$1:$C$293</definedName>
    <definedName name="_xlnm._FilterDatabase" localSheetId="7" hidden="1">'PRESUP.EGRESOS FUENTE FINANCIAM'!$A$5:$B$430</definedName>
    <definedName name="_xlnm._FilterDatabase" localSheetId="4" hidden="1">'S.H-INGRESOS'!$A$1:$G$79</definedName>
    <definedName name="_xlnm.Print_Area" localSheetId="14">'CAT. CLASIFICACIÓN PROGRAMATICA'!$A$1:$D$25</definedName>
    <definedName name="_xlnm.Print_Area" localSheetId="8">'PLANTILLA  '!$A$1:$DE$31</definedName>
    <definedName name="_xlnm.Print_Area" localSheetId="11">'PRES. CLASIF.  PROGRAMATICA'!$A$1:$F$44</definedName>
    <definedName name="_xlnm.Print_Titles" localSheetId="12">' CAT. FUNCION, SUB FUNCION'!$2:$2</definedName>
    <definedName name="_xlnm.Print_Titles" localSheetId="9">CLASIFIC.ADMINISTRATIVA!$1:$5</definedName>
    <definedName name="_xlnm.Print_Titles" localSheetId="10">'CLASIFIC.FUNCIONAL DEL GASTO'!$1:$3</definedName>
    <definedName name="_xlnm.Print_Titles" localSheetId="1">'Compromisos PMD'!$1:$4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8">'PLANTILLA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24519" fullCalcOnLoad="1"/>
</workbook>
</file>

<file path=xl/calcChain.xml><?xml version="1.0" encoding="utf-8"?>
<calcChain xmlns="http://schemas.openxmlformats.org/spreadsheetml/2006/main">
  <c r="A3" i="42"/>
  <c r="F9" i="11"/>
  <c r="F8"/>
  <c r="F7"/>
  <c r="AQ19" i="32"/>
  <c r="BO19"/>
  <c r="F10" i="11"/>
  <c r="F11"/>
  <c r="F12"/>
  <c r="F13"/>
  <c r="CV19" i="32"/>
  <c r="BP34" i="42"/>
  <c r="C90" i="11"/>
  <c r="D428" i="14"/>
  <c r="M428"/>
  <c r="D425"/>
  <c r="D423"/>
  <c r="M423"/>
  <c r="D420"/>
  <c r="D417"/>
  <c r="D408"/>
  <c r="D399"/>
  <c r="D398"/>
  <c r="D394"/>
  <c r="M394"/>
  <c r="D388"/>
  <c r="D381"/>
  <c r="D376"/>
  <c r="D373"/>
  <c r="D363"/>
  <c r="D353"/>
  <c r="D346"/>
  <c r="D336"/>
  <c r="D333"/>
  <c r="D332"/>
  <c r="D329"/>
  <c r="D320"/>
  <c r="D311"/>
  <c r="D300"/>
  <c r="D295"/>
  <c r="D285"/>
  <c r="D276"/>
  <c r="D274"/>
  <c r="D267"/>
  <c r="D264"/>
  <c r="D259"/>
  <c r="D252"/>
  <c r="D251"/>
  <c r="D247"/>
  <c r="D241"/>
  <c r="D239"/>
  <c r="D232"/>
  <c r="D228"/>
  <c r="D219"/>
  <c r="D209"/>
  <c r="M209"/>
  <c r="F37" i="11"/>
  <c r="G37" s="1"/>
  <c r="D203" i="14"/>
  <c r="D193"/>
  <c r="D192"/>
  <c r="D182"/>
  <c r="D176"/>
  <c r="D166"/>
  <c r="D158"/>
  <c r="D148"/>
  <c r="D138"/>
  <c r="D128"/>
  <c r="D118"/>
  <c r="D108"/>
  <c r="D107"/>
  <c r="D97"/>
  <c r="D93"/>
  <c r="D87"/>
  <c r="D84"/>
  <c r="D76"/>
  <c r="D66"/>
  <c r="D56"/>
  <c r="D52"/>
  <c r="D43"/>
  <c r="D42"/>
  <c r="D39"/>
  <c r="D37"/>
  <c r="D30"/>
  <c r="D25"/>
  <c r="D16"/>
  <c r="D11"/>
  <c r="D6"/>
  <c r="C247" i="12"/>
  <c r="F46" i="10"/>
  <c r="G46"/>
  <c r="C226" i="12"/>
  <c r="C225"/>
  <c r="F36" i="10"/>
  <c r="G36"/>
  <c r="C47" i="12"/>
  <c r="C222"/>
  <c r="C288"/>
  <c r="C287"/>
  <c r="C284"/>
  <c r="C282"/>
  <c r="C279"/>
  <c r="C274"/>
  <c r="C273"/>
  <c r="F54" i="10"/>
  <c r="G54" s="1"/>
  <c r="C269" i="12"/>
  <c r="C268"/>
  <c r="F52" i="10"/>
  <c r="G52" s="1"/>
  <c r="C266" i="12"/>
  <c r="C264"/>
  <c r="C260"/>
  <c r="C259"/>
  <c r="C254"/>
  <c r="C253"/>
  <c r="F47" i="10"/>
  <c r="G47" s="1"/>
  <c r="C248" i="12"/>
  <c r="C244"/>
  <c r="C243"/>
  <c r="C239"/>
  <c r="C237"/>
  <c r="C235"/>
  <c r="C233"/>
  <c r="C229"/>
  <c r="C228"/>
  <c r="F37" i="10"/>
  <c r="G37"/>
  <c r="C220" i="12"/>
  <c r="C218"/>
  <c r="C216"/>
  <c r="C214"/>
  <c r="C212"/>
  <c r="C210"/>
  <c r="C206"/>
  <c r="C205"/>
  <c r="F32" i="10"/>
  <c r="G32"/>
  <c r="C203" i="12"/>
  <c r="C202"/>
  <c r="F31" i="10"/>
  <c r="G31"/>
  <c r="C192" i="12"/>
  <c r="C187"/>
  <c r="C181"/>
  <c r="C177"/>
  <c r="C173"/>
  <c r="C171"/>
  <c r="C169"/>
  <c r="C167"/>
  <c r="C160"/>
  <c r="C159"/>
  <c r="F27" i="10"/>
  <c r="G27"/>
  <c r="C152" i="12"/>
  <c r="C148"/>
  <c r="C144"/>
  <c r="C135"/>
  <c r="C126"/>
  <c r="C119"/>
  <c r="C114"/>
  <c r="C110"/>
  <c r="C106"/>
  <c r="C102"/>
  <c r="C97"/>
  <c r="C89"/>
  <c r="C85"/>
  <c r="C80"/>
  <c r="C72"/>
  <c r="C67"/>
  <c r="C65"/>
  <c r="C59"/>
  <c r="C55"/>
  <c r="C54"/>
  <c r="C44"/>
  <c r="C43"/>
  <c r="F14" i="10"/>
  <c r="G14"/>
  <c r="C41" i="12"/>
  <c r="C37"/>
  <c r="C35"/>
  <c r="C33"/>
  <c r="C31"/>
  <c r="C22"/>
  <c r="C19"/>
  <c r="C16"/>
  <c r="C7"/>
  <c r="C6"/>
  <c r="E4" i="38"/>
  <c r="A2"/>
  <c r="E23"/>
  <c r="E20"/>
  <c r="E16"/>
  <c r="E8"/>
  <c r="F107" i="24"/>
  <c r="F120"/>
  <c r="F145"/>
  <c r="F140"/>
  <c r="F136"/>
  <c r="F133"/>
  <c r="F128"/>
  <c r="F123"/>
  <c r="F118"/>
  <c r="F111"/>
  <c r="F100"/>
  <c r="F93"/>
  <c r="F90"/>
  <c r="F87"/>
  <c r="F77"/>
  <c r="F70"/>
  <c r="F65"/>
  <c r="F59"/>
  <c r="F51"/>
  <c r="F44"/>
  <c r="F37"/>
  <c r="F32"/>
  <c r="F28"/>
  <c r="F25"/>
  <c r="F23"/>
  <c r="F13"/>
  <c r="F8"/>
  <c r="F5"/>
  <c r="AG31" i="32"/>
  <c r="B64" i="10"/>
  <c r="C2" i="32"/>
  <c r="A2" i="24"/>
  <c r="A2" i="25"/>
  <c r="A2" i="14"/>
  <c r="E15" i="10"/>
  <c r="E58" i="11"/>
  <c r="E55" i="10"/>
  <c r="E48"/>
  <c r="AY31" i="32"/>
  <c r="F247" i="14"/>
  <c r="G247"/>
  <c r="F264"/>
  <c r="G264"/>
  <c r="F423"/>
  <c r="G423"/>
  <c r="C425"/>
  <c r="C346"/>
  <c r="M346"/>
  <c r="F61" i="11"/>
  <c r="G61"/>
  <c r="L311" i="14"/>
  <c r="K311"/>
  <c r="J311"/>
  <c r="E285"/>
  <c r="F285"/>
  <c r="M285"/>
  <c r="F51" i="11"/>
  <c r="G51"/>
  <c r="C259" i="14"/>
  <c r="L247"/>
  <c r="M17"/>
  <c r="F56" i="10"/>
  <c r="G56" s="1"/>
  <c r="C39" i="14"/>
  <c r="M253"/>
  <c r="E6" i="11"/>
  <c r="C97" i="14"/>
  <c r="C87"/>
  <c r="M87"/>
  <c r="F21" i="11"/>
  <c r="G21" s="1"/>
  <c r="C84" i="14"/>
  <c r="C76"/>
  <c r="M76"/>
  <c r="F19" i="11"/>
  <c r="G19"/>
  <c r="C66" i="14"/>
  <c r="C56"/>
  <c r="C52"/>
  <c r="C43"/>
  <c r="C30"/>
  <c r="C25"/>
  <c r="E11"/>
  <c r="C11"/>
  <c r="CN31" i="32"/>
  <c r="CE31"/>
  <c r="BW31"/>
  <c r="BG31"/>
  <c r="AK31"/>
  <c r="AQ30"/>
  <c r="BO30"/>
  <c r="CV30"/>
  <c r="AQ28"/>
  <c r="BO28"/>
  <c r="CV28"/>
  <c r="AQ27"/>
  <c r="BO27"/>
  <c r="CV27"/>
  <c r="AQ26"/>
  <c r="BO26"/>
  <c r="CV26"/>
  <c r="AQ25"/>
  <c r="BO25"/>
  <c r="CV25"/>
  <c r="AQ24"/>
  <c r="BO24"/>
  <c r="CV24"/>
  <c r="AQ23"/>
  <c r="BO23"/>
  <c r="CV23"/>
  <c r="AQ22"/>
  <c r="BO22"/>
  <c r="CV22"/>
  <c r="AQ21"/>
  <c r="BO21"/>
  <c r="CV21"/>
  <c r="AQ20"/>
  <c r="BO20"/>
  <c r="CV20"/>
  <c r="AQ18"/>
  <c r="BO18"/>
  <c r="CV18"/>
  <c r="AQ17"/>
  <c r="BO17"/>
  <c r="CV17"/>
  <c r="AQ16"/>
  <c r="BO16"/>
  <c r="CV16"/>
  <c r="AQ15"/>
  <c r="BO15"/>
  <c r="CV15"/>
  <c r="AQ14"/>
  <c r="BO14"/>
  <c r="CV14"/>
  <c r="AQ13"/>
  <c r="BO13"/>
  <c r="CV13"/>
  <c r="AQ12"/>
  <c r="BO12"/>
  <c r="CV12"/>
  <c r="AQ11"/>
  <c r="BO11"/>
  <c r="CV11"/>
  <c r="AQ10"/>
  <c r="BO10"/>
  <c r="CV10"/>
  <c r="AQ9"/>
  <c r="BO9"/>
  <c r="CV9"/>
  <c r="AQ8"/>
  <c r="BO8"/>
  <c r="G228" i="14"/>
  <c r="H203"/>
  <c r="G203"/>
  <c r="F203"/>
  <c r="C3" i="3"/>
  <c r="D35" i="25"/>
  <c r="M429" i="14"/>
  <c r="M427"/>
  <c r="M426"/>
  <c r="M424"/>
  <c r="M422"/>
  <c r="M421"/>
  <c r="M419"/>
  <c r="M418"/>
  <c r="M416"/>
  <c r="M415"/>
  <c r="M414"/>
  <c r="M413"/>
  <c r="M412"/>
  <c r="M411"/>
  <c r="M410"/>
  <c r="M409"/>
  <c r="M407"/>
  <c r="M406"/>
  <c r="M405"/>
  <c r="M404"/>
  <c r="M403"/>
  <c r="M402"/>
  <c r="M401"/>
  <c r="M400"/>
  <c r="M397"/>
  <c r="M396"/>
  <c r="M395"/>
  <c r="M393"/>
  <c r="M392"/>
  <c r="M391"/>
  <c r="M390"/>
  <c r="M389"/>
  <c r="M387"/>
  <c r="M386"/>
  <c r="M385"/>
  <c r="M384"/>
  <c r="M383"/>
  <c r="M382"/>
  <c r="M379"/>
  <c r="M378"/>
  <c r="M377"/>
  <c r="M375"/>
  <c r="M374"/>
  <c r="M372"/>
  <c r="M371"/>
  <c r="M370"/>
  <c r="M369"/>
  <c r="M368"/>
  <c r="M367"/>
  <c r="M366"/>
  <c r="M365"/>
  <c r="M364"/>
  <c r="M362"/>
  <c r="M361"/>
  <c r="M360"/>
  <c r="M359"/>
  <c r="M358"/>
  <c r="M357"/>
  <c r="M356"/>
  <c r="M355"/>
  <c r="M354"/>
  <c r="M352"/>
  <c r="M351"/>
  <c r="M350"/>
  <c r="M349"/>
  <c r="M348"/>
  <c r="M347"/>
  <c r="M345"/>
  <c r="M344"/>
  <c r="M343"/>
  <c r="M342"/>
  <c r="M341"/>
  <c r="M340"/>
  <c r="M339"/>
  <c r="M338"/>
  <c r="M337"/>
  <c r="M335"/>
  <c r="M334"/>
  <c r="M331"/>
  <c r="M330"/>
  <c r="M328"/>
  <c r="M327"/>
  <c r="M326"/>
  <c r="M325"/>
  <c r="M324"/>
  <c r="M323"/>
  <c r="M322"/>
  <c r="M321"/>
  <c r="M319"/>
  <c r="M318"/>
  <c r="M317"/>
  <c r="M316"/>
  <c r="M315"/>
  <c r="M314"/>
  <c r="M313"/>
  <c r="M312"/>
  <c r="M309"/>
  <c r="M308"/>
  <c r="M307"/>
  <c r="M306"/>
  <c r="M305"/>
  <c r="M304"/>
  <c r="M303"/>
  <c r="M302"/>
  <c r="M301"/>
  <c r="M299"/>
  <c r="M298"/>
  <c r="M297"/>
  <c r="M296"/>
  <c r="M294"/>
  <c r="M293"/>
  <c r="M292"/>
  <c r="M291"/>
  <c r="M290"/>
  <c r="M289"/>
  <c r="M288"/>
  <c r="M287"/>
  <c r="M286"/>
  <c r="M284"/>
  <c r="M283"/>
  <c r="M282"/>
  <c r="M281"/>
  <c r="M280"/>
  <c r="M279"/>
  <c r="M278"/>
  <c r="M277"/>
  <c r="M275"/>
  <c r="M273"/>
  <c r="M272"/>
  <c r="M271"/>
  <c r="M270"/>
  <c r="M269"/>
  <c r="M268"/>
  <c r="M266"/>
  <c r="M265"/>
  <c r="M263"/>
  <c r="M262"/>
  <c r="M261"/>
  <c r="M260"/>
  <c r="M258"/>
  <c r="M257"/>
  <c r="M256"/>
  <c r="M255"/>
  <c r="M254"/>
  <c r="M250"/>
  <c r="M249"/>
  <c r="M248"/>
  <c r="M246"/>
  <c r="M245"/>
  <c r="M244"/>
  <c r="M243"/>
  <c r="M242"/>
  <c r="M240"/>
  <c r="M238"/>
  <c r="M237"/>
  <c r="M236"/>
  <c r="M235"/>
  <c r="M234"/>
  <c r="M233"/>
  <c r="M231"/>
  <c r="M230"/>
  <c r="M229"/>
  <c r="M227"/>
  <c r="M226"/>
  <c r="M225"/>
  <c r="M224"/>
  <c r="M223"/>
  <c r="M222"/>
  <c r="M221"/>
  <c r="M220"/>
  <c r="M218"/>
  <c r="M217"/>
  <c r="M216"/>
  <c r="M215"/>
  <c r="M214"/>
  <c r="M213"/>
  <c r="M212"/>
  <c r="M211"/>
  <c r="M210"/>
  <c r="M208"/>
  <c r="M207"/>
  <c r="M206"/>
  <c r="M205"/>
  <c r="M204"/>
  <c r="M202"/>
  <c r="M201"/>
  <c r="M200"/>
  <c r="M199"/>
  <c r="M198"/>
  <c r="M197"/>
  <c r="M196"/>
  <c r="M195"/>
  <c r="M194"/>
  <c r="M191"/>
  <c r="M190"/>
  <c r="M189"/>
  <c r="M188"/>
  <c r="M187"/>
  <c r="M186"/>
  <c r="M185"/>
  <c r="M184"/>
  <c r="M183"/>
  <c r="M181"/>
  <c r="M180"/>
  <c r="M179"/>
  <c r="M178"/>
  <c r="M177"/>
  <c r="M175"/>
  <c r="M174"/>
  <c r="M173"/>
  <c r="M172"/>
  <c r="M171"/>
  <c r="M170"/>
  <c r="M169"/>
  <c r="M168"/>
  <c r="M167"/>
  <c r="M165"/>
  <c r="M164"/>
  <c r="M163"/>
  <c r="M162"/>
  <c r="M161"/>
  <c r="M160"/>
  <c r="M159"/>
  <c r="M157"/>
  <c r="M156"/>
  <c r="M155"/>
  <c r="M154"/>
  <c r="M153"/>
  <c r="M152"/>
  <c r="M151"/>
  <c r="M150"/>
  <c r="M149"/>
  <c r="M147"/>
  <c r="M146"/>
  <c r="M145"/>
  <c r="M144"/>
  <c r="M143"/>
  <c r="M142"/>
  <c r="M141"/>
  <c r="M140"/>
  <c r="M139"/>
  <c r="M137"/>
  <c r="M136"/>
  <c r="M135"/>
  <c r="M134"/>
  <c r="M133"/>
  <c r="M132"/>
  <c r="M131"/>
  <c r="M130"/>
  <c r="M129"/>
  <c r="M127"/>
  <c r="M126"/>
  <c r="M125"/>
  <c r="M124"/>
  <c r="M123"/>
  <c r="M122"/>
  <c r="M121"/>
  <c r="M120"/>
  <c r="M119"/>
  <c r="M117"/>
  <c r="M116"/>
  <c r="M115"/>
  <c r="M114"/>
  <c r="M113"/>
  <c r="M112"/>
  <c r="M111"/>
  <c r="M110"/>
  <c r="M109"/>
  <c r="M106"/>
  <c r="M105"/>
  <c r="M104"/>
  <c r="M103"/>
  <c r="M102"/>
  <c r="M101"/>
  <c r="M100"/>
  <c r="M99"/>
  <c r="M98"/>
  <c r="M96"/>
  <c r="M95"/>
  <c r="M94"/>
  <c r="M92"/>
  <c r="M91"/>
  <c r="M90"/>
  <c r="M89"/>
  <c r="M88"/>
  <c r="M86"/>
  <c r="M85"/>
  <c r="M83"/>
  <c r="M82"/>
  <c r="M81"/>
  <c r="M80"/>
  <c r="M79"/>
  <c r="M78"/>
  <c r="M77"/>
  <c r="M75"/>
  <c r="M74"/>
  <c r="M73"/>
  <c r="M72"/>
  <c r="M71"/>
  <c r="M70"/>
  <c r="M69"/>
  <c r="M68"/>
  <c r="M67"/>
  <c r="M65"/>
  <c r="M64"/>
  <c r="M63"/>
  <c r="M62"/>
  <c r="M61"/>
  <c r="M60"/>
  <c r="M59"/>
  <c r="M58"/>
  <c r="M57"/>
  <c r="M55"/>
  <c r="M54"/>
  <c r="M53"/>
  <c r="M51"/>
  <c r="M50"/>
  <c r="M49"/>
  <c r="M48"/>
  <c r="M47"/>
  <c r="M46"/>
  <c r="M45"/>
  <c r="M44"/>
  <c r="M41"/>
  <c r="M40"/>
  <c r="M38"/>
  <c r="M36"/>
  <c r="M35"/>
  <c r="M34"/>
  <c r="M33"/>
  <c r="M32"/>
  <c r="M31"/>
  <c r="M29"/>
  <c r="M28"/>
  <c r="M27"/>
  <c r="M26"/>
  <c r="M24"/>
  <c r="M23"/>
  <c r="M22"/>
  <c r="M21"/>
  <c r="M20"/>
  <c r="M19"/>
  <c r="M18"/>
  <c r="M15"/>
  <c r="M14"/>
  <c r="M13"/>
  <c r="M12"/>
  <c r="M10"/>
  <c r="M9"/>
  <c r="M8"/>
  <c r="M7"/>
  <c r="N428"/>
  <c r="L428"/>
  <c r="K428"/>
  <c r="J428"/>
  <c r="I428"/>
  <c r="H428"/>
  <c r="G428"/>
  <c r="F428"/>
  <c r="E428"/>
  <c r="F74" i="11"/>
  <c r="G74" s="1"/>
  <c r="N425" i="14"/>
  <c r="L425"/>
  <c r="K425"/>
  <c r="J425"/>
  <c r="I425"/>
  <c r="H425"/>
  <c r="G425"/>
  <c r="F425"/>
  <c r="E425"/>
  <c r="N420"/>
  <c r="L420"/>
  <c r="K420"/>
  <c r="J420"/>
  <c r="I420"/>
  <c r="H420"/>
  <c r="G420"/>
  <c r="F420"/>
  <c r="F398"/>
  <c r="E420"/>
  <c r="N417"/>
  <c r="L417"/>
  <c r="K417"/>
  <c r="J417"/>
  <c r="I417"/>
  <c r="H417"/>
  <c r="G417"/>
  <c r="F417"/>
  <c r="E417"/>
  <c r="N408"/>
  <c r="L408"/>
  <c r="K408"/>
  <c r="J408"/>
  <c r="I408"/>
  <c r="H408"/>
  <c r="G408"/>
  <c r="F408"/>
  <c r="E408"/>
  <c r="M408"/>
  <c r="F69" i="11"/>
  <c r="G69" s="1"/>
  <c r="N399" i="14"/>
  <c r="N398"/>
  <c r="L399"/>
  <c r="L398"/>
  <c r="K399"/>
  <c r="J399"/>
  <c r="I399"/>
  <c r="H399"/>
  <c r="H398"/>
  <c r="G399"/>
  <c r="F399"/>
  <c r="E399"/>
  <c r="M399"/>
  <c r="F68" i="11"/>
  <c r="G68"/>
  <c r="N394" i="14"/>
  <c r="L394"/>
  <c r="K394"/>
  <c r="J394"/>
  <c r="I394"/>
  <c r="H394"/>
  <c r="G394"/>
  <c r="F394"/>
  <c r="E394"/>
  <c r="N388"/>
  <c r="N380"/>
  <c r="L388"/>
  <c r="L380"/>
  <c r="K388"/>
  <c r="J388"/>
  <c r="I388"/>
  <c r="H388"/>
  <c r="H380"/>
  <c r="G388"/>
  <c r="F388"/>
  <c r="E388"/>
  <c r="N381"/>
  <c r="L381"/>
  <c r="K381"/>
  <c r="K380"/>
  <c r="J381"/>
  <c r="I381"/>
  <c r="H381"/>
  <c r="G381"/>
  <c r="G380"/>
  <c r="F381"/>
  <c r="E381"/>
  <c r="N376"/>
  <c r="L376"/>
  <c r="K376"/>
  <c r="J376"/>
  <c r="I376"/>
  <c r="H376"/>
  <c r="G376"/>
  <c r="F376"/>
  <c r="E376"/>
  <c r="M376"/>
  <c r="F65" i="11"/>
  <c r="G65"/>
  <c r="N373" i="14"/>
  <c r="L373"/>
  <c r="K373"/>
  <c r="J373"/>
  <c r="J332"/>
  <c r="I373"/>
  <c r="H373"/>
  <c r="G373"/>
  <c r="F373"/>
  <c r="M373"/>
  <c r="F64" i="11"/>
  <c r="G64"/>
  <c r="E373" i="14"/>
  <c r="N363"/>
  <c r="L363"/>
  <c r="K363"/>
  <c r="J363"/>
  <c r="I363"/>
  <c r="H363"/>
  <c r="G363"/>
  <c r="F363"/>
  <c r="E363"/>
  <c r="N353"/>
  <c r="L353"/>
  <c r="K353"/>
  <c r="J353"/>
  <c r="I353"/>
  <c r="H353"/>
  <c r="G353"/>
  <c r="F353"/>
  <c r="E353"/>
  <c r="N346"/>
  <c r="L346"/>
  <c r="K346"/>
  <c r="J346"/>
  <c r="I346"/>
  <c r="H346"/>
  <c r="G346"/>
  <c r="F346"/>
  <c r="F332"/>
  <c r="E346"/>
  <c r="N336"/>
  <c r="L336"/>
  <c r="K336"/>
  <c r="K332"/>
  <c r="J336"/>
  <c r="I336"/>
  <c r="I332"/>
  <c r="H336"/>
  <c r="G336"/>
  <c r="G332"/>
  <c r="F336"/>
  <c r="E336"/>
  <c r="N333"/>
  <c r="N332"/>
  <c r="L333"/>
  <c r="K333"/>
  <c r="J333"/>
  <c r="I333"/>
  <c r="H333"/>
  <c r="G333"/>
  <c r="F333"/>
  <c r="E333"/>
  <c r="N329"/>
  <c r="L329"/>
  <c r="K329"/>
  <c r="J329"/>
  <c r="J310"/>
  <c r="I329"/>
  <c r="H329"/>
  <c r="G329"/>
  <c r="F329"/>
  <c r="F310"/>
  <c r="E329"/>
  <c r="N320"/>
  <c r="L320"/>
  <c r="K320"/>
  <c r="K310"/>
  <c r="J320"/>
  <c r="I320"/>
  <c r="I310"/>
  <c r="H320"/>
  <c r="G320"/>
  <c r="F320"/>
  <c r="E320"/>
  <c r="E310"/>
  <c r="N311"/>
  <c r="N310"/>
  <c r="I311"/>
  <c r="H311"/>
  <c r="G311"/>
  <c r="G310"/>
  <c r="F311"/>
  <c r="E311"/>
  <c r="N300"/>
  <c r="L300"/>
  <c r="K300"/>
  <c r="J300"/>
  <c r="I300"/>
  <c r="H300"/>
  <c r="G300"/>
  <c r="F300"/>
  <c r="E300"/>
  <c r="N295"/>
  <c r="L295"/>
  <c r="K295"/>
  <c r="J295"/>
  <c r="I295"/>
  <c r="H295"/>
  <c r="G295"/>
  <c r="F295"/>
  <c r="E295"/>
  <c r="N285"/>
  <c r="L285"/>
  <c r="K285"/>
  <c r="J285"/>
  <c r="I285"/>
  <c r="H285"/>
  <c r="G285"/>
  <c r="N276"/>
  <c r="L276"/>
  <c r="K276"/>
  <c r="J276"/>
  <c r="I276"/>
  <c r="H276"/>
  <c r="G276"/>
  <c r="F276"/>
  <c r="E276"/>
  <c r="M276"/>
  <c r="F50" i="11"/>
  <c r="G50" s="1"/>
  <c r="N274" i="14"/>
  <c r="L274"/>
  <c r="K274"/>
  <c r="J274"/>
  <c r="I274"/>
  <c r="H274"/>
  <c r="G274"/>
  <c r="F274"/>
  <c r="E274"/>
  <c r="N267"/>
  <c r="N251"/>
  <c r="L267"/>
  <c r="K267"/>
  <c r="K251"/>
  <c r="J267"/>
  <c r="I267"/>
  <c r="I251"/>
  <c r="H267"/>
  <c r="G267"/>
  <c r="F267"/>
  <c r="E267"/>
  <c r="E251"/>
  <c r="N259"/>
  <c r="L259"/>
  <c r="L251"/>
  <c r="K259"/>
  <c r="J259"/>
  <c r="J251"/>
  <c r="I259"/>
  <c r="H259"/>
  <c r="G259"/>
  <c r="F259"/>
  <c r="F251"/>
  <c r="E259"/>
  <c r="N252"/>
  <c r="L252"/>
  <c r="K252"/>
  <c r="J252"/>
  <c r="I252"/>
  <c r="H252"/>
  <c r="G252"/>
  <c r="F252"/>
  <c r="E252"/>
  <c r="N241"/>
  <c r="L241"/>
  <c r="K241"/>
  <c r="J241"/>
  <c r="I241"/>
  <c r="H241"/>
  <c r="G241"/>
  <c r="F241"/>
  <c r="E241"/>
  <c r="N239"/>
  <c r="L239"/>
  <c r="K239"/>
  <c r="J239"/>
  <c r="I239"/>
  <c r="H239"/>
  <c r="G239"/>
  <c r="F239"/>
  <c r="E239"/>
  <c r="N232"/>
  <c r="L232"/>
  <c r="K232"/>
  <c r="J232"/>
  <c r="J192"/>
  <c r="I232"/>
  <c r="H232"/>
  <c r="H192"/>
  <c r="G232"/>
  <c r="F232"/>
  <c r="E232"/>
  <c r="N228"/>
  <c r="N192"/>
  <c r="L228"/>
  <c r="K228"/>
  <c r="J228"/>
  <c r="I228"/>
  <c r="H228"/>
  <c r="F228"/>
  <c r="E228"/>
  <c r="N219"/>
  <c r="L219"/>
  <c r="K219"/>
  <c r="J219"/>
  <c r="I219"/>
  <c r="I192"/>
  <c r="H219"/>
  <c r="G219"/>
  <c r="F219"/>
  <c r="E219"/>
  <c r="N209"/>
  <c r="L209"/>
  <c r="K209"/>
  <c r="J209"/>
  <c r="I209"/>
  <c r="H209"/>
  <c r="G209"/>
  <c r="F209"/>
  <c r="E209"/>
  <c r="N193"/>
  <c r="L193"/>
  <c r="K193"/>
  <c r="J193"/>
  <c r="I193"/>
  <c r="H193"/>
  <c r="G193"/>
  <c r="F193"/>
  <c r="E193"/>
  <c r="N182"/>
  <c r="L182"/>
  <c r="K182"/>
  <c r="J182"/>
  <c r="I182"/>
  <c r="H182"/>
  <c r="G182"/>
  <c r="F182"/>
  <c r="E182"/>
  <c r="N176"/>
  <c r="L176"/>
  <c r="K176"/>
  <c r="J176"/>
  <c r="I176"/>
  <c r="H176"/>
  <c r="G176"/>
  <c r="F176"/>
  <c r="E176"/>
  <c r="N166"/>
  <c r="L166"/>
  <c r="K166"/>
  <c r="J166"/>
  <c r="I166"/>
  <c r="H166"/>
  <c r="G166"/>
  <c r="F166"/>
  <c r="E166"/>
  <c r="N158"/>
  <c r="L158"/>
  <c r="K158"/>
  <c r="J158"/>
  <c r="I158"/>
  <c r="H158"/>
  <c r="G158"/>
  <c r="F158"/>
  <c r="E158"/>
  <c r="N148"/>
  <c r="L148"/>
  <c r="K148"/>
  <c r="J148"/>
  <c r="I148"/>
  <c r="H148"/>
  <c r="G148"/>
  <c r="F148"/>
  <c r="E148"/>
  <c r="N138"/>
  <c r="L138"/>
  <c r="K138"/>
  <c r="J138"/>
  <c r="I138"/>
  <c r="H138"/>
  <c r="H107"/>
  <c r="G138"/>
  <c r="F138"/>
  <c r="E138"/>
  <c r="N128"/>
  <c r="L128"/>
  <c r="K128"/>
  <c r="K107"/>
  <c r="J128"/>
  <c r="I128"/>
  <c r="H128"/>
  <c r="G128"/>
  <c r="G107"/>
  <c r="F128"/>
  <c r="E128"/>
  <c r="N118"/>
  <c r="L118"/>
  <c r="K118"/>
  <c r="J118"/>
  <c r="J107"/>
  <c r="I118"/>
  <c r="I107"/>
  <c r="H118"/>
  <c r="G118"/>
  <c r="F118"/>
  <c r="E118"/>
  <c r="E107"/>
  <c r="N108"/>
  <c r="N107"/>
  <c r="L108"/>
  <c r="L107"/>
  <c r="K108"/>
  <c r="J108"/>
  <c r="I108"/>
  <c r="H108"/>
  <c r="G108"/>
  <c r="F108"/>
  <c r="E108"/>
  <c r="N97"/>
  <c r="L97"/>
  <c r="K97"/>
  <c r="J97"/>
  <c r="I97"/>
  <c r="H97"/>
  <c r="G97"/>
  <c r="F97"/>
  <c r="E97"/>
  <c r="N93"/>
  <c r="L93"/>
  <c r="K93"/>
  <c r="J93"/>
  <c r="I93"/>
  <c r="H93"/>
  <c r="G93"/>
  <c r="F93"/>
  <c r="E93"/>
  <c r="N87"/>
  <c r="L87"/>
  <c r="K87"/>
  <c r="J87"/>
  <c r="I87"/>
  <c r="H87"/>
  <c r="G87"/>
  <c r="F87"/>
  <c r="E87"/>
  <c r="N84"/>
  <c r="L84"/>
  <c r="K84"/>
  <c r="J84"/>
  <c r="I84"/>
  <c r="H84"/>
  <c r="G84"/>
  <c r="F84"/>
  <c r="E84"/>
  <c r="N76"/>
  <c r="L76"/>
  <c r="K76"/>
  <c r="J76"/>
  <c r="I76"/>
  <c r="H76"/>
  <c r="G76"/>
  <c r="F76"/>
  <c r="E76"/>
  <c r="N66"/>
  <c r="L66"/>
  <c r="K66"/>
  <c r="J66"/>
  <c r="I66"/>
  <c r="I42"/>
  <c r="H66"/>
  <c r="G66"/>
  <c r="G42"/>
  <c r="F66"/>
  <c r="E66"/>
  <c r="M66"/>
  <c r="F18" i="11"/>
  <c r="G18"/>
  <c r="N56" i="14"/>
  <c r="L56"/>
  <c r="K56"/>
  <c r="J56"/>
  <c r="I56"/>
  <c r="H56"/>
  <c r="G56"/>
  <c r="F56"/>
  <c r="E56"/>
  <c r="M56"/>
  <c r="F17" i="11"/>
  <c r="G17"/>
  <c r="N52" i="14"/>
  <c r="L52"/>
  <c r="K52"/>
  <c r="J52"/>
  <c r="I52"/>
  <c r="H52"/>
  <c r="G52"/>
  <c r="F52"/>
  <c r="E52"/>
  <c r="N43"/>
  <c r="L43"/>
  <c r="L42"/>
  <c r="L430"/>
  <c r="C93" i="11"/>
  <c r="K43" i="14"/>
  <c r="J43"/>
  <c r="I43"/>
  <c r="H43"/>
  <c r="H42"/>
  <c r="G43"/>
  <c r="F43"/>
  <c r="E43"/>
  <c r="M43"/>
  <c r="F15" i="11"/>
  <c r="G15" s="1"/>
  <c r="N39" i="14"/>
  <c r="L39"/>
  <c r="K39"/>
  <c r="J39"/>
  <c r="I39"/>
  <c r="H39"/>
  <c r="G39"/>
  <c r="F39"/>
  <c r="E39"/>
  <c r="N37"/>
  <c r="L37"/>
  <c r="K37"/>
  <c r="J37"/>
  <c r="I37"/>
  <c r="H37"/>
  <c r="G37"/>
  <c r="F37"/>
  <c r="E37"/>
  <c r="N30"/>
  <c r="L30"/>
  <c r="K30"/>
  <c r="J30"/>
  <c r="I30"/>
  <c r="H30"/>
  <c r="G30"/>
  <c r="F30"/>
  <c r="E30"/>
  <c r="N25"/>
  <c r="N5"/>
  <c r="L25"/>
  <c r="K25"/>
  <c r="J25"/>
  <c r="I25"/>
  <c r="H25"/>
  <c r="G25"/>
  <c r="G5"/>
  <c r="G430"/>
  <c r="F25"/>
  <c r="E25"/>
  <c r="M25"/>
  <c r="G10" i="11"/>
  <c r="N16" i="14"/>
  <c r="L16"/>
  <c r="K16"/>
  <c r="J16"/>
  <c r="I16"/>
  <c r="H16"/>
  <c r="G16"/>
  <c r="F16"/>
  <c r="E16"/>
  <c r="C16"/>
  <c r="L11"/>
  <c r="K11"/>
  <c r="J11"/>
  <c r="I11"/>
  <c r="H11"/>
  <c r="G11"/>
  <c r="F11"/>
  <c r="L6"/>
  <c r="K6"/>
  <c r="J6"/>
  <c r="I6"/>
  <c r="H6"/>
  <c r="G6"/>
  <c r="F6"/>
  <c r="E6"/>
  <c r="C6"/>
  <c r="A2" i="12"/>
  <c r="A2" i="11"/>
  <c r="A2" i="10"/>
  <c r="F42"/>
  <c r="G42" s="1"/>
  <c r="F53"/>
  <c r="G53" s="1"/>
  <c r="F50"/>
  <c r="G50" s="1"/>
  <c r="F39"/>
  <c r="G39" s="1"/>
  <c r="F35"/>
  <c r="G35" s="1"/>
  <c r="F25"/>
  <c r="G25" s="1"/>
  <c r="F20"/>
  <c r="G20" s="1"/>
  <c r="F19"/>
  <c r="G19" s="1"/>
  <c r="F18"/>
  <c r="G18" s="1"/>
  <c r="F17"/>
  <c r="G17" s="1"/>
  <c r="F16"/>
  <c r="G16" s="1"/>
  <c r="F12"/>
  <c r="G12"/>
  <c r="F11"/>
  <c r="G11"/>
  <c r="F10"/>
  <c r="G10"/>
  <c r="F9"/>
  <c r="G9"/>
  <c r="C428" i="14"/>
  <c r="L423"/>
  <c r="K423"/>
  <c r="J423"/>
  <c r="I423"/>
  <c r="H423"/>
  <c r="E423"/>
  <c r="F72" i="11"/>
  <c r="G72" s="1"/>
  <c r="C423" i="14"/>
  <c r="C420"/>
  <c r="C417"/>
  <c r="C408"/>
  <c r="C399"/>
  <c r="C394"/>
  <c r="C388"/>
  <c r="C380"/>
  <c r="C381"/>
  <c r="C376"/>
  <c r="C373"/>
  <c r="C363"/>
  <c r="C353"/>
  <c r="C336"/>
  <c r="C333"/>
  <c r="C329"/>
  <c r="M329"/>
  <c r="F57" i="11"/>
  <c r="G57"/>
  <c r="C320" i="14"/>
  <c r="C311"/>
  <c r="C300"/>
  <c r="M300"/>
  <c r="F53" i="11"/>
  <c r="G53"/>
  <c r="C295" i="14"/>
  <c r="M295"/>
  <c r="F52" i="11"/>
  <c r="G52"/>
  <c r="C285" i="14"/>
  <c r="C276"/>
  <c r="C274"/>
  <c r="C267"/>
  <c r="L264"/>
  <c r="K264"/>
  <c r="J264"/>
  <c r="I264"/>
  <c r="H264"/>
  <c r="E264"/>
  <c r="C264"/>
  <c r="C252"/>
  <c r="K247"/>
  <c r="J247"/>
  <c r="I247"/>
  <c r="H247"/>
  <c r="E247"/>
  <c r="C247"/>
  <c r="C241"/>
  <c r="M241"/>
  <c r="F42" i="11"/>
  <c r="G42"/>
  <c r="C239" i="14"/>
  <c r="M239"/>
  <c r="F41" i="11"/>
  <c r="G41"/>
  <c r="C232" i="14"/>
  <c r="C228"/>
  <c r="M228"/>
  <c r="F39" i="11"/>
  <c r="C82" s="1"/>
  <c r="C219" i="14"/>
  <c r="C209"/>
  <c r="L203"/>
  <c r="K203"/>
  <c r="J203"/>
  <c r="I203"/>
  <c r="E203"/>
  <c r="C203"/>
  <c r="M203"/>
  <c r="C193"/>
  <c r="C182"/>
  <c r="M182"/>
  <c r="F33" i="11"/>
  <c r="G33"/>
  <c r="C176" i="14"/>
  <c r="C166"/>
  <c r="M166"/>
  <c r="F31" i="11"/>
  <c r="G31" s="1"/>
  <c r="C158" i="14"/>
  <c r="M158"/>
  <c r="F30" i="11"/>
  <c r="G30" s="1"/>
  <c r="C148" i="14"/>
  <c r="M148"/>
  <c r="F29" i="11"/>
  <c r="G29" s="1"/>
  <c r="C138" i="14"/>
  <c r="M138"/>
  <c r="F28" i="11"/>
  <c r="G28" s="1"/>
  <c r="C128" i="14"/>
  <c r="C118"/>
  <c r="C108"/>
  <c r="M108"/>
  <c r="F25" i="11"/>
  <c r="G25" s="1"/>
  <c r="C93" i="14"/>
  <c r="M93"/>
  <c r="F22" i="11"/>
  <c r="G22" s="1"/>
  <c r="C37" i="14"/>
  <c r="M37"/>
  <c r="G12" i="11"/>
  <c r="E67"/>
  <c r="E54"/>
  <c r="E44"/>
  <c r="E34"/>
  <c r="E24"/>
  <c r="E14"/>
  <c r="E59" i="10"/>
  <c r="E44"/>
  <c r="E38"/>
  <c r="E61"/>
  <c r="E33"/>
  <c r="E29"/>
  <c r="E23"/>
  <c r="E21"/>
  <c r="E6"/>
  <c r="E380" i="14"/>
  <c r="C77" i="10"/>
  <c r="F36" i="11"/>
  <c r="G36" s="1"/>
  <c r="M420" i="14"/>
  <c r="F71" i="11"/>
  <c r="G71"/>
  <c r="J398" i="14"/>
  <c r="I380"/>
  <c r="M363"/>
  <c r="F63" i="11"/>
  <c r="G63" s="1"/>
  <c r="M333" i="14"/>
  <c r="F59" i="11"/>
  <c r="F58"/>
  <c r="G58" s="1"/>
  <c r="M320" i="14"/>
  <c r="F56" i="11"/>
  <c r="G56"/>
  <c r="M128" i="14"/>
  <c r="F27" i="11"/>
  <c r="G27" s="1"/>
  <c r="E42" i="14"/>
  <c r="M16"/>
  <c r="G9" i="11"/>
  <c r="M11" i="14"/>
  <c r="G8" i="11"/>
  <c r="M425" i="14"/>
  <c r="F73" i="11"/>
  <c r="G73" s="1"/>
  <c r="E398" i="14"/>
  <c r="M398"/>
  <c r="I398"/>
  <c r="M417"/>
  <c r="F70" i="11"/>
  <c r="G70" s="1"/>
  <c r="G398" i="14"/>
  <c r="K398"/>
  <c r="C398"/>
  <c r="F380"/>
  <c r="J380"/>
  <c r="M388"/>
  <c r="L332"/>
  <c r="H332"/>
  <c r="M353"/>
  <c r="F62" i="11"/>
  <c r="G62"/>
  <c r="C332" i="14"/>
  <c r="H310"/>
  <c r="L310"/>
  <c r="C310"/>
  <c r="G251"/>
  <c r="M267"/>
  <c r="F48" i="11"/>
  <c r="G48"/>
  <c r="H251" i="14"/>
  <c r="M259"/>
  <c r="F46" i="11"/>
  <c r="G46"/>
  <c r="C251" i="14"/>
  <c r="M251"/>
  <c r="F192"/>
  <c r="L192"/>
  <c r="M219"/>
  <c r="F38" i="11"/>
  <c r="G38" s="1"/>
  <c r="G192" i="14"/>
  <c r="C192"/>
  <c r="M193"/>
  <c r="F35" i="11"/>
  <c r="M176" i="14"/>
  <c r="F32" i="11"/>
  <c r="G32"/>
  <c r="C107" i="14"/>
  <c r="M107"/>
  <c r="K42"/>
  <c r="C42"/>
  <c r="M84"/>
  <c r="F20" i="11"/>
  <c r="G20" s="1"/>
  <c r="J42" i="14"/>
  <c r="F42"/>
  <c r="M52"/>
  <c r="F16" i="11"/>
  <c r="G16"/>
  <c r="M39" i="14"/>
  <c r="G13" i="11"/>
  <c r="M30" i="14"/>
  <c r="G11" i="11"/>
  <c r="I5" i="14"/>
  <c r="K5"/>
  <c r="F5"/>
  <c r="H5"/>
  <c r="L5"/>
  <c r="C5"/>
  <c r="J5"/>
  <c r="F58" i="10"/>
  <c r="G58" s="1"/>
  <c r="F57"/>
  <c r="G57" s="1"/>
  <c r="F43"/>
  <c r="G43" s="1"/>
  <c r="F41"/>
  <c r="G41" s="1"/>
  <c r="F40"/>
  <c r="G40" s="1"/>
  <c r="E5" i="14"/>
  <c r="M252"/>
  <c r="F45" i="11"/>
  <c r="G45" s="1"/>
  <c r="E192" i="14"/>
  <c r="G59" i="11"/>
  <c r="F43" i="24"/>
  <c r="F132"/>
  <c r="F89"/>
  <c r="F4"/>
  <c r="F147"/>
  <c r="E26" i="38"/>
  <c r="AQ31" i="32"/>
  <c r="F38" i="10"/>
  <c r="C75" s="1"/>
  <c r="F15"/>
  <c r="G15" s="1"/>
  <c r="G35" i="11"/>
  <c r="E430" i="14"/>
  <c r="J430"/>
  <c r="H430"/>
  <c r="E332"/>
  <c r="M332"/>
  <c r="M336"/>
  <c r="F60" i="11"/>
  <c r="D310" i="14"/>
  <c r="M310"/>
  <c r="M311"/>
  <c r="F55" i="11"/>
  <c r="G55"/>
  <c r="D380" i="14"/>
  <c r="M380"/>
  <c r="F66" i="11"/>
  <c r="M381" i="14"/>
  <c r="M118"/>
  <c r="F26" i="11"/>
  <c r="G26" s="1"/>
  <c r="K192" i="14"/>
  <c r="K430"/>
  <c r="C89" i="11"/>
  <c r="M232" i="14"/>
  <c r="F40" i="11"/>
  <c r="G40" s="1"/>
  <c r="M247" i="14"/>
  <c r="F43" i="11"/>
  <c r="G43"/>
  <c r="M264" i="14"/>
  <c r="F47" i="11"/>
  <c r="G47" s="1"/>
  <c r="M274" i="14"/>
  <c r="F49" i="11"/>
  <c r="G49"/>
  <c r="N42" i="14"/>
  <c r="N430"/>
  <c r="F107"/>
  <c r="M97"/>
  <c r="F23" i="11"/>
  <c r="G23"/>
  <c r="D5" i="14"/>
  <c r="M6"/>
  <c r="G7" i="11"/>
  <c r="D430" i="14"/>
  <c r="M5"/>
  <c r="F54" i="11"/>
  <c r="G54" s="1"/>
  <c r="G60"/>
  <c r="F430" i="14"/>
  <c r="C91" i="11"/>
  <c r="F6"/>
  <c r="G6"/>
  <c r="C83"/>
  <c r="G66"/>
  <c r="G39"/>
  <c r="I430" i="14"/>
  <c r="C92" i="11"/>
  <c r="M192" i="14"/>
  <c r="C430"/>
  <c r="C88" i="11"/>
  <c r="C94" s="1"/>
  <c r="M42" i="14"/>
  <c r="M430"/>
  <c r="BO31" i="32"/>
  <c r="CV8"/>
  <c r="E75" i="11"/>
  <c r="F14"/>
  <c r="F55" i="10"/>
  <c r="G55" s="1"/>
  <c r="C286" i="12"/>
  <c r="F60" i="10"/>
  <c r="C278" i="12"/>
  <c r="C263"/>
  <c r="F51" i="10"/>
  <c r="G51"/>
  <c r="F49"/>
  <c r="C258" i="12"/>
  <c r="C76" i="10"/>
  <c r="C242" i="12"/>
  <c r="F45" i="10"/>
  <c r="C231" i="12"/>
  <c r="C209"/>
  <c r="C208"/>
  <c r="C180"/>
  <c r="C179"/>
  <c r="C166"/>
  <c r="F28" i="10"/>
  <c r="G28"/>
  <c r="C79" i="12"/>
  <c r="F26" i="10"/>
  <c r="G26" s="1"/>
  <c r="C58" i="12"/>
  <c r="F22" i="10"/>
  <c r="C53" i="12"/>
  <c r="C30"/>
  <c r="F13" i="10"/>
  <c r="G13" s="1"/>
  <c r="C15" i="12"/>
  <c r="F8" i="10"/>
  <c r="G8"/>
  <c r="F7"/>
  <c r="CV31" i="32"/>
  <c r="G14" i="11"/>
  <c r="F59" i="10"/>
  <c r="G59" s="1"/>
  <c r="G60"/>
  <c r="G49"/>
  <c r="F48"/>
  <c r="G48"/>
  <c r="G45"/>
  <c r="F44"/>
  <c r="G44" s="1"/>
  <c r="F34"/>
  <c r="G34"/>
  <c r="F30"/>
  <c r="G30"/>
  <c r="C57" i="12"/>
  <c r="F24" i="10"/>
  <c r="G24" s="1"/>
  <c r="F21"/>
  <c r="G21" s="1"/>
  <c r="G22"/>
  <c r="C5" i="12"/>
  <c r="F6" i="10"/>
  <c r="G6" s="1"/>
  <c r="G7"/>
  <c r="F29"/>
  <c r="G29"/>
  <c r="C74"/>
  <c r="C68"/>
  <c r="F33"/>
  <c r="G33" s="1"/>
  <c r="C293" i="12"/>
  <c r="D93" i="11" l="1"/>
  <c r="D92"/>
  <c r="D90"/>
  <c r="D91"/>
  <c r="D88"/>
  <c r="D94" s="1"/>
  <c r="D89"/>
  <c r="F23" i="10"/>
  <c r="C67"/>
  <c r="C69"/>
  <c r="G38"/>
  <c r="C78"/>
  <c r="F67" i="11"/>
  <c r="F34"/>
  <c r="G34" s="1"/>
  <c r="F24"/>
  <c r="G24" s="1"/>
  <c r="F44"/>
  <c r="G44" l="1"/>
  <c r="C80"/>
  <c r="G67"/>
  <c r="C81"/>
  <c r="G23" i="10"/>
  <c r="F61"/>
  <c r="G61" s="1"/>
  <c r="C73"/>
  <c r="D69"/>
  <c r="C70"/>
  <c r="D68" s="1"/>
  <c r="D67"/>
  <c r="D70" s="1"/>
  <c r="C79" i="11"/>
  <c r="F75"/>
  <c r="G75" s="1"/>
  <c r="C84" l="1"/>
  <c r="C79" i="10"/>
  <c r="D73"/>
  <c r="D81" i="11"/>
  <c r="D80"/>
  <c r="D76" i="10" l="1"/>
  <c r="D77"/>
  <c r="D74"/>
  <c r="D75"/>
  <c r="D78"/>
  <c r="D83" i="11"/>
  <c r="D82"/>
  <c r="D79" i="10"/>
  <c r="D79" i="11"/>
  <c r="D84" s="1"/>
</calcChain>
</file>

<file path=xl/comments1.xml><?xml version="1.0" encoding="utf-8"?>
<comments xmlns="http://schemas.openxmlformats.org/spreadsheetml/2006/main">
  <authors>
    <author>laura.uribe</author>
  </authors>
  <commentList>
    <comment ref="A1" author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Manuel Fonseca Villaseñor</author>
    <author>Laura Uribe Quintero</author>
  </authors>
  <commentList>
    <comment ref="A2" authorId="0">
      <text>
        <r>
          <rPr>
            <b/>
            <sz val="14"/>
            <color indexed="9"/>
            <rFont val="Calibri"/>
            <family val="2"/>
          </rPr>
          <t>FUENTE DE FINANCIAMIENTO</t>
        </r>
      </text>
    </comment>
    <comment ref="B3" authorId="1">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1" authorId="1">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6" authorId="1">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8" authorId="1">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6" authorId="1">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1" authorId="1">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text>
        <r>
          <rPr>
            <b/>
            <sz val="10"/>
            <color indexed="81"/>
            <rFont val="Tahoma"/>
            <family val="2"/>
          </rPr>
          <t>Se refiere a la expresión matemática del indicador. Determina la forma en que se relacionan las variables;</t>
        </r>
      </text>
    </comment>
    <comment ref="AV5" authorId="0">
      <text>
        <r>
          <rPr>
            <b/>
            <sz val="10"/>
            <color indexed="81"/>
            <rFont val="Tahoma"/>
            <family val="2"/>
          </rPr>
          <t>Periodicidad en el tiempo con que se realiza la medición del indicador</t>
        </r>
        <r>
          <rPr>
            <sz val="10"/>
            <color indexed="81"/>
            <rFont val="Tahoma"/>
            <family val="2"/>
          </rPr>
          <t xml:space="preserve">
</t>
        </r>
      </text>
    </comment>
    <comment ref="BC5" authorId="1">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text>
        <r>
          <rPr>
            <b/>
            <sz val="10"/>
            <color indexed="81"/>
            <rFont val="Tahoma"/>
            <family val="2"/>
          </rPr>
          <t>CON RIESGO</t>
        </r>
        <r>
          <rPr>
            <sz val="10"/>
            <color indexed="81"/>
            <rFont val="Tahoma"/>
            <family val="2"/>
          </rPr>
          <t xml:space="preserve">
</t>
        </r>
      </text>
    </comment>
    <comment ref="BZ6" author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6" authorId="1">
      <text>
        <r>
          <rPr>
            <b/>
            <sz val="9"/>
            <color indexed="81"/>
            <rFont val="Tahoma"/>
            <family val="2"/>
          </rPr>
          <t>Clasificación emitida en acuerdo del 8 de agosto 2013 DOF Por el CONAC</t>
        </r>
        <r>
          <rPr>
            <sz val="9"/>
            <color indexed="81"/>
            <rFont val="Tahoma"/>
            <family val="2"/>
          </rPr>
          <t xml:space="preserve">
</t>
        </r>
      </text>
    </comment>
    <comment ref="AM13" authorId="1">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text>
        <r>
          <rPr>
            <b/>
            <sz val="12"/>
            <color indexed="81"/>
            <rFont val="Arial"/>
            <family val="2"/>
          </rPr>
          <t>Son las establecidas en Ley a cargo de las personas físicas y morales que se beneficien de manera directa por obras públicas. (CONAC)</t>
        </r>
      </text>
    </comment>
    <comment ref="B23"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text>
        <r>
          <rPr>
            <b/>
            <sz val="12"/>
            <color indexed="81"/>
            <rFont val="Arial"/>
            <family val="2"/>
          </rPr>
          <t>Comprende el importe de los otros ingresos y beneficios que se derivan de transacciones y eventos inusuales, que son propios del objeto del ente público</t>
        </r>
      </text>
    </comment>
    <comment ref="B59" author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text>
        <r>
          <rPr>
            <b/>
            <sz val="8"/>
            <color indexed="81"/>
            <rFont val="Tahoma"/>
            <family val="2"/>
          </rPr>
          <t>Comprende el importe de los ingresos correspondientes a las contribuciones, productos, aprovechamientos, así como la venta de bienes y servicios.</t>
        </r>
      </text>
    </comment>
    <comment ref="B68" authorId="1">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text>
        <r>
          <rPr>
            <b/>
            <sz val="8"/>
            <color indexed="81"/>
            <rFont val="Tahoma"/>
            <family val="2"/>
          </rPr>
          <t>Comprende el importe de los otros ingresos y beneficios que se derivan de transacciones y eventos inusuales, que no son propios del objeto del ente público.</t>
        </r>
      </text>
    </comment>
    <comment ref="B73" author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t>
        </r>
        <r>
          <rPr>
            <sz val="10"/>
            <color indexed="81"/>
            <rFont val="Tahoma"/>
            <family val="2"/>
          </rPr>
          <t xml:space="preserve">poderes ejecutivo, legislativo y judicial; organismos autónomos, así como a las entidades paraestatales, federales, estatales y </t>
        </r>
        <r>
          <rPr>
            <b/>
            <sz val="10"/>
            <color indexed="81"/>
            <rFont val="Tahoma"/>
            <family val="2"/>
          </rPr>
          <t>municipales</t>
        </r>
        <r>
          <rPr>
            <sz val="10"/>
            <color indexed="81"/>
            <rFont val="Tahoma"/>
            <family val="2"/>
          </rPr>
          <t xml:space="preserve">
</t>
        </r>
      </text>
    </comment>
    <comment ref="B7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text>
        <r>
          <rPr>
            <sz val="10"/>
            <color indexed="81"/>
            <rFont val="Tahoma"/>
            <family val="2"/>
          </rPr>
          <t xml:space="preserve">Comprende la amortización de la deuda adquirida y disminución de pasivos con el sector privado, público y externo
</t>
        </r>
      </text>
    </comment>
    <comment ref="B82" authorId="0">
      <text>
        <r>
          <rPr>
            <sz val="10"/>
            <color indexed="81"/>
            <rFont val="Tahoma"/>
            <family val="2"/>
          </rPr>
          <t xml:space="preserve">Comprende la amortización de la deuda adquirida y disminución de pasivos con el sector privado, público y externo
</t>
        </r>
      </text>
    </comment>
    <comment ref="B83" authorId="0">
      <text>
        <r>
          <rPr>
            <sz val="10"/>
            <color indexed="81"/>
            <rFont val="Tahoma"/>
            <family val="2"/>
          </rPr>
          <t xml:space="preserve">Comprende la amortización de la deuda adquirida y disminución de pasivos con el sector privado, público y externo
</t>
        </r>
      </text>
    </comment>
    <comment ref="A85" author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text>
        <r>
          <rPr>
            <sz val="10"/>
            <color indexed="81"/>
            <rFont val="Tahoma"/>
            <family val="2"/>
          </rPr>
          <t>Son los recursos provenientes de obligaciones contraídas con acreedores nacionales y pagaderos en el interior del país en moneda nacional</t>
        </r>
      </text>
    </comment>
    <comment ref="B89"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text>
        <r>
          <rPr>
            <sz val="10"/>
            <color indexed="81"/>
            <rFont val="Tahoma"/>
            <family val="2"/>
          </rPr>
          <t xml:space="preserve">Son los recursos provenientes del sector privado, de fondos internacionales y otros no comprendidos en numerales anteriores
</t>
        </r>
      </text>
    </comment>
    <comment ref="B93" author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text>
        <r>
          <rPr>
            <b/>
            <sz val="12"/>
            <color indexed="81"/>
            <rFont val="Arial"/>
            <family val="2"/>
          </rPr>
          <t>Importe del impuesto por la trasmisión de dominio, de la propiedad o de los derechos de copropiedad sobre bienes inmuebles, tales como terrenos rústicos o urbanos.</t>
        </r>
      </text>
    </comment>
    <comment ref="B22"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text>
        <r>
          <rPr>
            <b/>
            <sz val="12"/>
            <color indexed="81"/>
            <rFont val="Arial"/>
            <family val="2"/>
          </rPr>
          <t>Importe de la indemnización causada por la falta de pago oportuno de los ingresos señalados en el título de impuestos de la ley de ingresos.</t>
        </r>
      </text>
    </comment>
    <comment ref="B32" authorId="2">
      <text>
        <r>
          <rPr>
            <b/>
            <sz val="12"/>
            <color indexed="81"/>
            <rFont val="Arial"/>
            <family val="2"/>
          </rPr>
          <t>Importe de la indemnización causada por la falta de pago oportuno en la fecha o dentro del plazo señalado en la ley de ingresos en el título de impuestos.</t>
        </r>
      </text>
    </comment>
    <comment ref="B33"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text>
        <r>
          <rPr>
            <b/>
            <sz val="12"/>
            <color indexed="81"/>
            <rFont val="Arial"/>
            <family val="2"/>
          </rPr>
          <t>Importe de los ingresos por concepto de intereses derivados de créditos fiscales no pagados y convenidos a pagar en un plazo determinado o en parcialidades.</t>
        </r>
      </text>
    </comment>
    <comment ref="B37"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text>
        <r>
          <rPr>
            <b/>
            <sz val="12"/>
            <color indexed="81"/>
            <rFont val="Arial"/>
            <family val="2"/>
          </rPr>
          <t>Importe de otros ingresos que obtiene el municipio por concepto de accesorios de los impuestos y no están considerados en los rubros anteriores.</t>
        </r>
      </text>
    </comment>
    <comment ref="B42" authorId="2">
      <text>
        <r>
          <rPr>
            <b/>
            <sz val="12"/>
            <color indexed="81"/>
            <rFont val="Arial"/>
            <family val="2"/>
          </rPr>
          <t>Importe del ingreso obtenido, otros accesorios que no se encuentren contemplados  en los conceptos anteriores.</t>
        </r>
      </text>
    </comment>
    <comment ref="B43"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text>
        <r>
          <rPr>
            <b/>
            <sz val="12"/>
            <color indexed="81"/>
            <rFont val="Arial"/>
            <family val="2"/>
          </rPr>
          <t>Importe del ingreso que percibe la entidad pública por los impuestos extraordinarios sobre las fuentes impositivas que determine las leyes fiscales.</t>
        </r>
      </text>
    </comment>
    <comment ref="B45"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text>
        <r>
          <rPr>
            <b/>
            <sz val="12"/>
            <color indexed="81"/>
            <rFont val="Arial"/>
            <family val="2"/>
          </rPr>
          <t xml:space="preserve">Importe de los ingresos para fondos de vivienda.
</t>
        </r>
      </text>
    </comment>
    <comment ref="B49" authorId="3">
      <text>
        <r>
          <rPr>
            <b/>
            <sz val="12"/>
            <color indexed="81"/>
            <rFont val="Arial"/>
            <family val="2"/>
          </rPr>
          <t xml:space="preserve">Importe de los ingresos por las cuotas para el seguro social.
</t>
        </r>
      </text>
    </comment>
    <comment ref="B50" authorId="3">
      <text>
        <r>
          <rPr>
            <b/>
            <sz val="12"/>
            <color indexed="81"/>
            <rFont val="Arial"/>
            <family val="2"/>
          </rPr>
          <t xml:space="preserve">Importe de los ingresos para fondos del  ahorro para el retiro.
</t>
        </r>
      </text>
    </comment>
    <comment ref="B51"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text>
        <r>
          <rPr>
            <b/>
            <sz val="12"/>
            <color indexed="81"/>
            <rFont val="Arial"/>
            <family val="2"/>
          </rPr>
          <t>Son las establecidas en Ley a cargo de las personas físicas y morales que se beneficien de manera directa por obras públicas. (CONAC)</t>
        </r>
      </text>
    </comment>
    <comment ref="B54" authorId="3">
      <text>
        <r>
          <rPr>
            <b/>
            <sz val="12"/>
            <color indexed="81"/>
            <rFont val="Arial"/>
            <family val="2"/>
          </rPr>
          <t>Importe de los ingresos establecidos en Ley a cargo de las personas físicas y morales que se beneficien de manera directa por obras públicas.</t>
        </r>
      </text>
    </comment>
    <comment ref="B55" authorId="2">
      <text>
        <r>
          <rPr>
            <b/>
            <sz val="12"/>
            <color indexed="81"/>
            <rFont val="Arial"/>
            <family val="2"/>
          </rPr>
          <t>Importe de los ingresos derivados  de contribuciones de mejoras sobre el incremento de valor o mejoría a la propiedad raíz  ante la realización de una obra pública.</t>
        </r>
      </text>
    </comment>
    <comment ref="B56" authorId="2">
      <text>
        <r>
          <rPr>
            <b/>
            <sz val="12"/>
            <color indexed="81"/>
            <rFont val="Arial"/>
            <family val="2"/>
          </rPr>
          <t>Son las establecidas en Ley a cargo de las personas físicas y morales que se beneficien de manera directa por obras públicas. (CONAC)</t>
        </r>
      </text>
    </comment>
    <comment ref="B57"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que obtiene el municipio por la solicitud en uso a perpetuidad o temporal lotes en los cementerios municipales de dominio público.</t>
        </r>
      </text>
    </comment>
    <comment ref="B68"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del Ingreso obtenido por las rentas o concesión de toda clase de bienes propiedad del municipio y se encuentran incorporados al dominio público.</t>
        </r>
      </text>
    </comment>
    <comment ref="B73"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text>
        <r>
          <rPr>
            <b/>
            <sz val="12"/>
            <color indexed="81"/>
            <rFont val="Arial"/>
            <family val="2"/>
          </rPr>
          <t xml:space="preserve">Importe de los ingresos por derechos derivados de la extracción de petróleo crudo y gas natural.
</t>
        </r>
      </text>
    </comment>
    <comment ref="B79"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text>
        <r>
          <rPr>
            <b/>
            <sz val="12"/>
            <color indexed="81"/>
            <rFont val="Arial"/>
            <family val="2"/>
          </rPr>
          <t>Importe de los ingresos de persona física o jurídica en la obtención de los permisos para el alineamiento de predios.</t>
        </r>
      </text>
    </comment>
    <comment ref="B99" authorId="2">
      <text>
        <r>
          <rPr>
            <b/>
            <sz val="12"/>
            <color indexed="81"/>
            <rFont val="Arial"/>
            <family val="2"/>
          </rPr>
          <t>Importe de los ingresos de persona física o jurídica en la asignación del número oficial. No incluye el costo de los números.</t>
        </r>
      </text>
    </comment>
    <comment ref="B100" authorId="2">
      <text>
        <r>
          <rPr>
            <b/>
            <sz val="12"/>
            <color indexed="81"/>
            <rFont val="Arial"/>
            <family val="2"/>
          </rPr>
          <t>Importe de los ingresos, a solicitud del interesado para la inspección del valor sobre inmuebles.</t>
        </r>
      </text>
    </comment>
    <comment ref="B101" authorId="2">
      <text>
        <r>
          <rPr>
            <b/>
            <sz val="12"/>
            <color indexed="81"/>
            <rFont val="Arial"/>
            <family val="2"/>
          </rPr>
          <t>Importe de los ingresos de persona física o jurídica en otros servicios similares de la dirección de obras públicas.</t>
        </r>
      </text>
    </comment>
    <comment ref="B102"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text>
        <r>
          <rPr>
            <b/>
            <sz val="12"/>
            <color indexed="81"/>
            <rFont val="Arial"/>
            <family val="2"/>
          </rPr>
          <t>Importe de los ingresos obtenidos de persona física o jurídica por las licencias de cambio de régimen de propiedad individual a condominio.</t>
        </r>
      </text>
    </comment>
    <comment ref="B104"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text>
        <r>
          <rPr>
            <b/>
            <sz val="12"/>
            <color indexed="81"/>
            <rFont val="Arial"/>
            <family val="2"/>
          </rPr>
          <t>Importe de los ingresos obtenidos por el peritaje, dictamen o inspección realizado por la dependencia municipal de obras públicas de carácter extraordinario.</t>
        </r>
      </text>
    </comment>
    <comment ref="B106"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text>
        <r>
          <rPr>
            <b/>
            <sz val="12"/>
            <color indexed="81"/>
            <rFont val="Arial"/>
            <family val="2"/>
          </rPr>
          <t xml:space="preserve">Importe  de los ingresos obtenidos  por medición de terrenos  por la dependencia municipal de obras públicas.
</t>
        </r>
      </text>
    </comment>
    <comment ref="B108"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text>
        <r>
          <rPr>
            <b/>
            <sz val="12"/>
            <color indexed="81"/>
            <rFont val="Arial"/>
            <family val="2"/>
          </rPr>
          <t>Importe obtenido de los ingresos por concepto de licencias de registro de obra pública, sobre los usos y tarifas establecidas en la Ley de Ingresos Municipal.</t>
        </r>
      </text>
    </comment>
    <comment ref="B114"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text>
        <r>
          <rPr>
            <b/>
            <sz val="12"/>
            <color indexed="81"/>
            <rFont val="Arial"/>
            <family val="2"/>
          </rPr>
          <t>Importe de los ingresos obtenidos de las personas físicas o morales que requieran de realizar la inhumación o reinhumaciones de cadáveres.</t>
        </r>
      </text>
    </comment>
    <comment ref="B116" authorId="2">
      <text>
        <r>
          <rPr>
            <b/>
            <sz val="12"/>
            <color indexed="81"/>
            <rFont val="Arial"/>
            <family val="2"/>
          </rPr>
          <t>Importe de los ingresos obtenidos por el permiso de exhumaciones prematuras o de restos áridos.</t>
        </r>
      </text>
    </comment>
    <comment ref="B117" authorId="2">
      <text>
        <r>
          <rPr>
            <b/>
            <sz val="12"/>
            <color indexed="81"/>
            <rFont val="Arial"/>
            <family val="2"/>
          </rPr>
          <t>Importe de los ingresos obtenidos por el servicio realizado por el municipio para la cremación de cadáveres.</t>
        </r>
      </text>
    </comment>
    <comment ref="B118" authorId="2">
      <text>
        <r>
          <rPr>
            <b/>
            <sz val="12"/>
            <color indexed="81"/>
            <rFont val="Arial"/>
            <family val="2"/>
          </rPr>
          <t>Importe de los ingresos obtenidos por el permiso de traslado de cadáveres fuera del municipio.</t>
        </r>
      </text>
    </comment>
    <comment ref="B119"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text>
        <r>
          <rPr>
            <b/>
            <sz val="12"/>
            <color indexed="81"/>
            <rFont val="Arial"/>
            <family val="2"/>
          </rPr>
          <t>Importe de los ingresos que obtiene el municipio por la prestación del servicio exclusivo de camiones de aseo a solicitud del usuario.</t>
        </r>
      </text>
    </comment>
    <comment ref="B124" authorId="2">
      <text>
        <r>
          <rPr>
            <b/>
            <sz val="12"/>
            <color indexed="81"/>
            <rFont val="Arial"/>
            <family val="2"/>
          </rPr>
          <t>Importe de los ingresos obtenidos por el permiso a particulares que utilicen los tiraderos municipales o rellenos sanitarios de derecho público municipal.</t>
        </r>
      </text>
    </comment>
    <comment ref="B125"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text>
        <r>
          <rPr>
            <b/>
            <sz val="12"/>
            <color indexed="81"/>
            <rFont val="Arial"/>
            <family val="2"/>
          </rPr>
          <t>Importe de los ingresos obtenidos por la autorización de la salida de animales del rastro para envíos fuera del municipio.</t>
        </r>
      </text>
    </comment>
    <comment ref="B138" authorId="2">
      <text>
        <r>
          <rPr>
            <b/>
            <sz val="12"/>
            <color indexed="81"/>
            <rFont val="Arial"/>
            <family val="2"/>
          </rPr>
          <t xml:space="preserve">Importe de los ingresos obtenidos por la autorización de  la introducción de ganado al rastro en horas extraordinarias.
</t>
        </r>
      </text>
    </comment>
    <comment ref="B139" authorId="2">
      <text>
        <r>
          <rPr>
            <b/>
            <sz val="12"/>
            <color indexed="81"/>
            <rFont val="Arial"/>
            <family val="2"/>
          </rPr>
          <t>Importe de los ingresos obtenidos en la inspección sanitaria de pieles, ganado y otras especies de consumo humano.</t>
        </r>
      </text>
    </comment>
    <comment ref="B140" authorId="2">
      <text>
        <r>
          <rPr>
            <b/>
            <sz val="12"/>
            <color indexed="81"/>
            <rFont val="Arial"/>
            <family val="2"/>
          </rPr>
          <t xml:space="preserve">Importe de los ingresos obtenidos para la entrega y acarreo de carnes en camiones municipales.
</t>
        </r>
      </text>
    </comment>
    <comment ref="B141"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text>
        <r>
          <rPr>
            <b/>
            <sz val="12"/>
            <color indexed="81"/>
            <rFont val="Arial"/>
            <family val="2"/>
          </rPr>
          <t>Importe de los ingresos obtenidos por la venta de productos obtenidos en el rastro, tales como harina de sangre y estiércol, entre otros.</t>
        </r>
      </text>
    </comment>
    <comment ref="B143"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text>
        <r>
          <rPr>
            <b/>
            <sz val="12"/>
            <color indexed="81"/>
            <rFont val="Arial"/>
            <family val="2"/>
          </rPr>
          <t>Importe de los ingresos que obtiene el municipio por la prestación del servicio del registro civil, a domicilio o fuera del horario de oficina.</t>
        </r>
      </text>
    </comment>
    <comment ref="B145" authorId="2">
      <text>
        <r>
          <rPr>
            <b/>
            <sz val="12"/>
            <color indexed="81"/>
            <rFont val="Arial"/>
            <family val="2"/>
          </rPr>
          <t>Importe de los ingresos que obtiene el municipio por la prestación del servicio del registro civil en las oficinas de este, fuera del horario normal.</t>
        </r>
      </text>
    </comment>
    <comment ref="B146" authorId="2">
      <text>
        <r>
          <rPr>
            <b/>
            <sz val="12"/>
            <color indexed="81"/>
            <rFont val="Arial"/>
            <family val="2"/>
          </rPr>
          <t>Importe de los ingresos que obtiene el municipio por la prestación del servicio del registro civil a domicilio; tales como matrimonios civiles a domicilio.</t>
        </r>
      </text>
    </comment>
    <comment ref="B147"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text>
        <r>
          <rPr>
            <b/>
            <sz val="12"/>
            <color indexed="81"/>
            <rFont val="Arial"/>
            <family val="2"/>
          </rPr>
          <t>Importe de los ingresos por la expedición de extractos de actas, a solicitud del interesado.</t>
        </r>
      </text>
    </comment>
    <comment ref="B151" authorId="2">
      <text>
        <r>
          <rPr>
            <b/>
            <sz val="12"/>
            <color indexed="81"/>
            <rFont val="Arial"/>
            <family val="2"/>
          </rPr>
          <t>Importe de los ingresos por la solicitud de dictámenes de trazo, uso y destino, a solicitud del interesado; tales como el dictamen técnico de factibilidad.</t>
        </r>
      </text>
    </comment>
    <comment ref="B152"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text>
        <r>
          <rPr>
            <b/>
            <sz val="12"/>
            <color indexed="81"/>
            <rFont val="Arial"/>
            <family val="2"/>
          </rPr>
          <t>Importe de los ingresos obtenidos por la practica y expedición de deslindes de predios urbanos, con base en planos catastrales existentes.</t>
        </r>
      </text>
    </comment>
    <comment ref="B157" authorId="2">
      <text>
        <r>
          <rPr>
            <b/>
            <sz val="12"/>
            <color indexed="81"/>
            <rFont val="Arial"/>
            <family val="2"/>
          </rPr>
          <t>Importe de los ingresos obtenidos por la solicitud de dictamen de valor, practicado por el área de catastro.</t>
        </r>
      </text>
    </comment>
    <comment ref="B158"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text>
        <r>
          <rPr>
            <b/>
            <sz val="12"/>
            <color indexed="81"/>
            <rFont val="Arial"/>
            <family val="2"/>
          </rPr>
          <t>Importe de los ingresos obtenidos por servicios que se presten en horas hábiles.</t>
        </r>
      </text>
    </comment>
    <comment ref="B162" authorId="2">
      <text>
        <r>
          <rPr>
            <b/>
            <sz val="12"/>
            <color indexed="81"/>
            <rFont val="Arial"/>
            <family val="2"/>
          </rPr>
          <t>Importe de los ingresos obtenidos por servicios que se presten en horas inhábiles.</t>
        </r>
      </text>
    </comment>
    <comment ref="B163"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text>
        <r>
          <rPr>
            <b/>
            <sz val="12"/>
            <color indexed="81"/>
            <rFont val="Arial"/>
            <family val="2"/>
          </rPr>
          <t>Importe de los ingresos obtenidos por revisión de control epidemiológico, certificados de salud y certificados de casos médicos legales.</t>
        </r>
      </text>
    </comment>
    <comment ref="B165"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text>
        <r>
          <rPr>
            <b/>
            <sz val="12"/>
            <color indexed="81"/>
            <rFont val="Arial"/>
            <family val="2"/>
          </rPr>
          <t>Importe de la indemnización causada por la falta de pago oportuno de los ingresos señalados en el título de derechos de la ley de ingresos.</t>
        </r>
      </text>
    </comment>
    <comment ref="B168" authorId="2">
      <text>
        <r>
          <rPr>
            <b/>
            <sz val="12"/>
            <color indexed="81"/>
            <rFont val="Arial"/>
            <family val="2"/>
          </rPr>
          <t>Importe de la indemnización causada por la falta de pago oportuno en la fecha o dentro del plazo señalado en la ley de ingresos en el título de derechos.</t>
        </r>
      </text>
    </comment>
    <comment ref="B169"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text>
        <r>
          <rPr>
            <b/>
            <sz val="12"/>
            <color indexed="81"/>
            <rFont val="Arial"/>
            <family val="2"/>
          </rPr>
          <t>Importe de los ingresos por concepto de intereses derivados de créditos fiscales no pagados y convenidos a pagar en un plazo determinado o en parcialidades.</t>
        </r>
      </text>
    </comment>
    <comment ref="B173"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 otros ingresos que obtiene el municipio por concepto de accesorios de los impuestos y no están considerados en los rubros anteriores.</t>
        </r>
      </text>
    </comment>
    <comment ref="B178" authorId="2">
      <text>
        <r>
          <rPr>
            <b/>
            <sz val="12"/>
            <color indexed="81"/>
            <rFont val="Arial"/>
            <family val="2"/>
          </rPr>
          <t>Importe del ingreso obtenidos otros accesorios que no se encuentren contemplados  en los conceptos anteriores.</t>
        </r>
      </text>
    </comment>
    <comment ref="B179"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text>
        <r>
          <rPr>
            <b/>
            <sz val="12"/>
            <color indexed="81"/>
            <rFont val="Arial"/>
            <family val="2"/>
          </rPr>
          <t>Importe de los ingresos que obtenga el erario municipal por depósito de vehículos en corralones propiedad del municipio de dominio privado.</t>
        </r>
      </text>
    </comment>
    <comment ref="B196"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text>
        <r>
          <rPr>
            <b/>
            <sz val="12"/>
            <color indexed="81"/>
            <rFont val="Arial"/>
            <family val="2"/>
          </rPr>
          <t>Importe de los ingresos por productos generados cuando no se cubran los productos en la fecha o dentro plazo fijado por las disposiciones fiscales.</t>
        </r>
      </text>
    </comment>
    <comment ref="B206" authorId="2">
      <text>
        <r>
          <rPr>
            <b/>
            <sz val="12"/>
            <color indexed="81"/>
            <rFont val="Arial"/>
            <family val="2"/>
          </rPr>
          <t>Importe de otros ingresos que obtiene el municipio por concepto de accesorios de los productos y no están considerados en los rubros anteriores.</t>
        </r>
      </text>
    </comment>
    <comment ref="B207" authorId="2">
      <text>
        <r>
          <rPr>
            <b/>
            <sz val="12"/>
            <color indexed="81"/>
            <rFont val="Arial"/>
            <family val="2"/>
          </rPr>
          <t>Importe del ingreso obtenido de otros accesorios.</t>
        </r>
      </text>
    </comment>
    <comment ref="B208"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text>
        <r>
          <rPr>
            <b/>
            <sz val="12"/>
            <color indexed="81"/>
            <rFont val="Arial"/>
            <family val="2"/>
          </rPr>
          <t>Importe de los ingresos derivados de incentivos por la colaboración en el cobro de las contribuciones.</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por sanciones no fiscales de carácter monetario.</t>
        </r>
      </text>
    </comment>
    <comment ref="B213" authorId="2">
      <text>
        <r>
          <rPr>
            <b/>
            <sz val="12"/>
            <color indexed="81"/>
            <rFont val="Arial"/>
            <family val="2"/>
          </rPr>
          <t>Importe de los ingresos obtenidos por concepto de multas derivadas de faltas distintas a las fiscales, tales como sanciones administrativas.</t>
        </r>
      </text>
    </comment>
    <comment ref="B214" authorId="2">
      <text>
        <r>
          <rPr>
            <b/>
            <sz val="12"/>
            <color indexed="81"/>
            <rFont val="Arial"/>
            <family val="2"/>
          </rPr>
          <t>Importe de los ingresos por indemnizaciones.</t>
        </r>
      </text>
    </comment>
    <comment ref="B215" authorId="2">
      <text>
        <r>
          <rPr>
            <b/>
            <sz val="12"/>
            <color indexed="81"/>
            <rFont val="Arial"/>
            <family val="2"/>
          </rPr>
          <t>Importe de los ingresos por concepto de indemnizaciones a favor del municipio.</t>
        </r>
      </text>
    </comment>
    <comment ref="B216" authorId="2">
      <text>
        <r>
          <rPr>
            <b/>
            <sz val="12"/>
            <color indexed="81"/>
            <rFont val="Arial"/>
            <family val="2"/>
          </rPr>
          <t>Importe de los reintegros por ingresos de aprovechamientos por sostenimiento de las escuelas y servicio de vigilancia forestal.</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ingresos por obras públicas que realiza el ente público.</t>
        </r>
      </text>
    </comment>
    <comment ref="B219" authorId="2">
      <text>
        <r>
          <rPr>
            <b/>
            <sz val="12"/>
            <color indexed="81"/>
            <rFont val="Arial"/>
            <family val="2"/>
          </rPr>
          <t>Importe de los ingresos por obras públicas que realiza el ente público, provenientes de terceros para obras o servicios.</t>
        </r>
      </text>
    </comment>
    <comment ref="B220" authorId="2">
      <text>
        <r>
          <rPr>
            <b/>
            <sz val="12"/>
            <color indexed="81"/>
            <rFont val="Arial"/>
            <family val="2"/>
          </rPr>
          <t>Importe de los ingresos por aplicación de gravámenes sobre herencias, legados y donaciones.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Importe de los ingresos por aprovechamientos generados cuando no se cubran los aprovechamientos en la fecha o dentro del plazo fijado por las disposiciones fiscales.</t>
        </r>
      </text>
    </comment>
    <comment ref="B229" authorId="2">
      <text>
        <r>
          <rPr>
            <b/>
            <sz val="12"/>
            <color indexed="81"/>
            <rFont val="Arial"/>
            <family val="2"/>
          </rPr>
          <t>Importe de otros ingresos que obtiene el municipio por concepto de accesorios de los aprovechamientos y no están considerados en los rubros anteriores.</t>
        </r>
      </text>
    </comment>
    <comment ref="B230" authorId="2">
      <text>
        <r>
          <rPr>
            <b/>
            <sz val="12"/>
            <color indexed="81"/>
            <rFont val="Arial"/>
            <family val="2"/>
          </rPr>
          <t>Importe del ingreso obtenido de otros accesorios.</t>
        </r>
      </text>
    </comment>
    <comment ref="B231"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text>
        <r>
          <rPr>
            <b/>
            <sz val="12"/>
            <color indexed="81"/>
            <rFont val="Arial"/>
            <family val="2"/>
          </rPr>
          <t>Ingresos propios que obtienen los organismo descentralizados que conforman el sector paraestatal, derivados de sus actividades producidas por bienes y servicios.</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2">
      <text>
        <r>
          <rPr>
            <b/>
            <sz val="12"/>
            <color indexed="81"/>
            <rFont val="Arial"/>
            <family val="2"/>
          </rPr>
          <t>Importe de los ingresos por venta de bienes y servicios producidos en establecimientos del gobierno.</t>
        </r>
      </text>
    </comment>
    <comment ref="B235" authorId="3">
      <text>
        <r>
          <rPr>
            <b/>
            <sz val="12"/>
            <color indexed="81"/>
            <rFont val="Arial"/>
            <family val="2"/>
          </rPr>
          <t>Ingresos propios que obtienen los organismo descentralizados que conforman el sector paraestatal, derivados de sus actividades producidas por bienes y servicios.</t>
        </r>
      </text>
    </comment>
    <comment ref="B236" authorId="2">
      <text>
        <r>
          <rPr>
            <b/>
            <sz val="12"/>
            <color indexed="81"/>
            <rFont val="Arial"/>
            <family val="2"/>
          </rPr>
          <t>Importe de los ingresos por concepto de venta de bienes y servicios de organismos descentralizados para fines de asistencia o seguridad social.</t>
        </r>
      </text>
    </comment>
    <comment ref="B237" authorId="3">
      <text>
        <r>
          <rPr>
            <b/>
            <sz val="12"/>
            <color indexed="81"/>
            <rFont val="Arial"/>
            <family val="2"/>
          </rPr>
          <t xml:space="preserve">Ingresos propios producidos en establecimientos del gobierno central derivadas de sus actividades. </t>
        </r>
      </text>
    </comment>
    <comment ref="B238" authorId="2">
      <text>
        <r>
          <rPr>
            <b/>
            <sz val="12"/>
            <color indexed="81"/>
            <rFont val="Arial"/>
            <family val="2"/>
          </rPr>
          <t>Importe de los ingresos por impuestos causados en ejercicios fiscales anteriores pendientes de liquidación o de pago, los cuales se captan en un ejercicio posterior.</t>
        </r>
      </text>
    </comment>
    <comment ref="B239" authorId="3">
      <text>
        <r>
          <rPr>
            <b/>
            <sz val="12"/>
            <color indexed="81"/>
            <rFont val="Arial"/>
            <family val="2"/>
          </rPr>
          <t>Comprende el importe de los ingresos causados en ejercicios fiscales anteriores pendientes de liquidación o de pago, los cuales se captan en un ejercicio posterior.</t>
        </r>
      </text>
    </comment>
    <comment ref="B240" authorId="2">
      <text>
        <r>
          <rPr>
            <b/>
            <sz val="12"/>
            <color indexed="81"/>
            <rFont val="Arial"/>
            <family val="2"/>
          </rPr>
          <t>Importe de los ingresos por impuestos causados en ejercicios fiscales anteriores pendientes de liquidación o de pago, los cuales se captan en un ejercicio posterior.</t>
        </r>
      </text>
    </comment>
    <comment ref="B241"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federal.</t>
        </r>
      </text>
    </comment>
    <comment ref="B246" authorId="2">
      <text>
        <r>
          <rPr>
            <b/>
            <sz val="12"/>
            <color indexed="81"/>
            <rFont val="Arial"/>
            <family val="2"/>
          </rPr>
          <t>Importe de los ingresos de los Municipios que se derivan del Sistema Nacional de Coordinación Fiscal Estatal.</t>
        </r>
      </text>
    </comment>
    <comment ref="B247" authorId="3">
      <text>
        <r>
          <rPr>
            <b/>
            <sz val="12"/>
            <color indexed="81"/>
            <rFont val="Arial"/>
            <family val="2"/>
          </rPr>
          <t>Importe de los ingresos de las Entidades Federativas y Municipios que se derivan del Sistema Nacional de Coordinación Fiscal.</t>
        </r>
      </text>
    </comment>
    <comment ref="B248"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text>
        <r>
          <rPr>
            <b/>
            <sz val="12"/>
            <color indexed="81"/>
            <rFont val="Arial"/>
            <family val="2"/>
          </rPr>
          <t xml:space="preserve">Importe del ingreso por convenios celebrados por el municipio con entidades públicas o de la iniciativa privada.
</t>
        </r>
      </text>
    </comment>
    <comment ref="B258"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text>
        <r>
          <rPr>
            <b/>
            <sz val="12"/>
            <color indexed="81"/>
            <rFont val="Arial"/>
            <family val="2"/>
          </rPr>
          <t>Importe de los ingresos por el ente público contenidos en el presupuesto de egresos con el objeto de sufragar gastos inherentes a sus atribuciones.</t>
        </r>
      </text>
    </comment>
    <comment ref="B260"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text>
        <r>
          <rPr>
            <b/>
            <sz val="12"/>
            <color indexed="81"/>
            <rFont val="Arial"/>
            <family val="2"/>
          </rPr>
          <t>Importe de los ingresos para el desarrollo de actividades prioritarias de interés general a través del ente público a los diferentes sectores de la sociedad.</t>
        </r>
      </text>
    </comment>
    <comment ref="B264"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text>
        <r>
          <rPr>
            <b/>
            <sz val="12"/>
            <color indexed="81"/>
            <rFont val="Arial"/>
            <family val="2"/>
          </rPr>
          <t xml:space="preserve">Importe del ingreso que obtiene el Estado por donaciones de terceros para ayudas sociales a favor de la comunidad.
</t>
        </r>
      </text>
    </comment>
    <comment ref="B270" authorId="2">
      <text>
        <r>
          <rPr>
            <b/>
            <sz val="12"/>
            <color indexed="81"/>
            <rFont val="Arial"/>
            <family val="2"/>
          </rPr>
          <t>Importe de los ingresos obtenidos de terceros en efectivo para fines de ayudas sociales.</t>
        </r>
      </text>
    </comment>
    <comment ref="B271" authorId="2">
      <text>
        <r>
          <rPr>
            <b/>
            <sz val="12"/>
            <color indexed="81"/>
            <rFont val="Arial"/>
            <family val="2"/>
          </rPr>
          <t>Importe de los ingresos obtenidos de terceros en especie para fines de ayudas sociales.</t>
        </r>
      </text>
    </comment>
    <comment ref="B272"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text>
        <r>
          <rPr>
            <b/>
            <sz val="12"/>
            <color indexed="81"/>
            <rFont val="Arial"/>
            <family val="2"/>
          </rPr>
          <t>Importe de los ingresos por concepto de transferencias a fideicomisos, mandatos y análogos para fines económicos y sociales.</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para fines económicos y sociales.</t>
        </r>
      </text>
    </comment>
    <comment ref="B276"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text>
        <r>
          <rPr>
            <b/>
            <sz val="12"/>
            <color indexed="81"/>
            <rFont val="Arial"/>
            <family val="2"/>
          </rPr>
          <t xml:space="preserve">Importe del ingreso obtenido por otras disposiciones  que no se encuentren contempladas  en los conceptos anteriores.
</t>
        </r>
      </text>
    </comment>
    <comment ref="B278"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text>
        <r>
          <rPr>
            <b/>
            <sz val="11"/>
            <color indexed="81"/>
            <rFont val="Tahoma"/>
            <family val="2"/>
          </rPr>
          <t>Comprende el importe de los ingresos por concepto de utilidades por participación patrimonial e intereses generados</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Importe de los ingresos obtenidos diferentes a las utilidades por participación patrimonial e intereses ganados, no incluido en las cuentas anteriores</t>
        </r>
      </text>
    </comment>
    <comment ref="B282" authorId="0">
      <text>
        <r>
          <rPr>
            <b/>
            <sz val="11"/>
            <color indexed="81"/>
            <rFont val="Tahoma"/>
            <family val="2"/>
          </rPr>
          <t>Importe a favor por el tipo de cambio de la moneda con respecto a otro país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text>
        <r>
          <rPr>
            <b/>
            <sz val="12"/>
            <color indexed="81"/>
            <rFont val="Arial"/>
            <family val="2"/>
          </rPr>
          <t xml:space="preserve">Ingresos obtenidos por contratar y ejercer créditos, empréstitos y otras formas de financiamientos.
</t>
        </r>
      </text>
    </comment>
    <comment ref="B289" authorId="2">
      <text>
        <r>
          <rPr>
            <b/>
            <sz val="12"/>
            <color indexed="81"/>
            <rFont val="Arial"/>
            <family val="2"/>
          </rPr>
          <t>Ingresos obtenidos por contratar y ejercer créditos, empréstitos y otras formas de financiamientos , con la banca oficial.</t>
        </r>
      </text>
    </comment>
    <comment ref="B290" authorId="2">
      <text>
        <r>
          <rPr>
            <b/>
            <sz val="12"/>
            <color indexed="81"/>
            <rFont val="Arial"/>
            <family val="2"/>
          </rPr>
          <t xml:space="preserve">Ingresos obtenidos por contratar y ejercer créditos, empréstitos y otras formas de financiamientos con la banca comercial.
</t>
        </r>
      </text>
    </comment>
    <comment ref="B291" authorId="2">
      <text>
        <r>
          <rPr>
            <b/>
            <sz val="12"/>
            <color indexed="81"/>
            <rFont val="Arial"/>
            <family val="2"/>
          </rPr>
          <t xml:space="preserve">Importe del ingreso obtenido por otros financiamientos  que no se encuentren contemplados  en los conceptos anteriores.
</t>
        </r>
      </text>
    </comment>
    <comment ref="B292" authorId="2">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text>
        <r>
          <rPr>
            <sz val="10"/>
            <color indexed="81"/>
            <rFont val="Tahoma"/>
            <family val="2"/>
          </rPr>
          <t xml:space="preserve">
Son recursos propios que obtienen las </t>
        </r>
        <r>
          <rPr>
            <b/>
            <sz val="10"/>
            <color indexed="81"/>
            <rFont val="Tahoma"/>
            <family val="2"/>
          </rPr>
          <t xml:space="preserve">diversas entidades que conforman el sector paraestatal y gobierno central </t>
        </r>
        <r>
          <rPr>
            <sz val="10"/>
            <color indexed="81"/>
            <rFont val="Tahoma"/>
            <family val="2"/>
          </rPr>
          <t>por sus actividades de producción y/o comercialización. (CONAC) Ingreso por</t>
        </r>
        <r>
          <rPr>
            <b/>
            <i/>
            <sz val="10"/>
            <color indexed="81"/>
            <rFont val="Tahoma"/>
            <family val="2"/>
          </rPr>
          <t xml:space="preserve"> 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text>
        <r>
          <rPr>
            <sz val="10"/>
            <color indexed="81"/>
            <rFont val="Tahoma"/>
            <family val="2"/>
          </rPr>
          <t xml:space="preserve">SON LOS RECURSOS PROVENIENTES DEL SECTOR PRIVADO, DE FONDOS INTERNACIONALES Y OTROS NO COMPRENDIDOS EN LOS NUMERALES ANTERIORES
</t>
        </r>
      </text>
    </comment>
    <comment ref="B5"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text>
        <r>
          <rPr>
            <b/>
            <sz val="12"/>
            <color indexed="81"/>
            <rFont val="Arial"/>
            <family val="2"/>
          </rPr>
          <t>Asignaciones destinadas a la adquisición de madera y sus derivados.</t>
        </r>
        <r>
          <rPr>
            <sz val="12"/>
            <color indexed="81"/>
            <rFont val="Arial"/>
            <family val="2"/>
          </rPr>
          <t xml:space="preserve">
</t>
        </r>
      </text>
    </comment>
    <comment ref="B71" authorId="1">
      <text>
        <r>
          <rPr>
            <b/>
            <sz val="12"/>
            <color indexed="81"/>
            <rFont val="Arial"/>
            <family val="2"/>
          </rPr>
          <t>Asignaciones destinadas a la adquisición de vidrio plano, templado, inastillable y otros vidrios laminados; espejos; envases y artículos de vidrio y fibra de vidrio.</t>
        </r>
      </text>
    </comment>
    <comment ref="B72"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text>
        <r>
          <rPr>
            <b/>
            <sz val="12"/>
            <color indexed="81"/>
            <rFont val="Arial"/>
            <family val="2"/>
          </rPr>
          <t>Asignaciones destinadas a cubrir el alquiler de terrenos.</t>
        </r>
      </text>
    </comment>
    <comment ref="B120"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text>
        <r>
          <rPr>
            <b/>
            <sz val="12"/>
            <color indexed="81"/>
            <rFont val="Arial"/>
            <family val="2"/>
          </rPr>
          <t>Asignaciones destinadas para la atención de gastos corrientes de establecimientos de enseñanza.</t>
        </r>
      </text>
    </comment>
    <comment ref="B223"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text>
        <r>
          <rPr>
            <b/>
            <sz val="12"/>
            <color indexed="81"/>
            <rFont val="Arial"/>
            <family val="2"/>
          </rPr>
          <t>Asignaciones destinadas a promover el cooperativismo.</t>
        </r>
        <r>
          <rPr>
            <sz val="12"/>
            <color indexed="81"/>
            <rFont val="Arial"/>
            <family val="2"/>
          </rPr>
          <t xml:space="preserve">
</t>
        </r>
      </text>
    </comment>
    <comment ref="B226"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text>
        <r>
          <rPr>
            <b/>
            <sz val="12"/>
            <color indexed="81"/>
            <rFont val="Arial"/>
            <family val="2"/>
          </rPr>
          <t>Asignaciones destinadas a la adquisición de ovinos y caprinos.</t>
        </r>
        <r>
          <rPr>
            <sz val="12"/>
            <color indexed="81"/>
            <rFont val="Arial"/>
            <family val="2"/>
          </rPr>
          <t xml:space="preserve">
</t>
        </r>
      </text>
    </comment>
    <comment ref="B290"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text>
        <r>
          <rPr>
            <b/>
            <sz val="12"/>
            <color indexed="81"/>
            <rFont val="Arial"/>
            <family val="2"/>
          </rPr>
          <t>Asignaciones a fideicomisos de municipios con fines de política económica.</t>
        </r>
        <r>
          <rPr>
            <sz val="12"/>
            <color indexed="81"/>
            <rFont val="Arial"/>
            <family val="2"/>
          </rPr>
          <t xml:space="preserve">
</t>
        </r>
      </text>
    </comment>
    <comment ref="B372"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text>
        <r>
          <rPr>
            <b/>
            <sz val="12"/>
            <color indexed="81"/>
            <rFont val="Arial"/>
            <family val="2"/>
          </rPr>
          <t>Asignaciones destinadas a colocaciones a largo plazo en moneda nacional.</t>
        </r>
        <r>
          <rPr>
            <sz val="12"/>
            <color indexed="81"/>
            <rFont val="Arial"/>
            <family val="2"/>
          </rPr>
          <t xml:space="preserve">
</t>
        </r>
      </text>
    </comment>
    <comment ref="B375"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<sst xmlns="http://schemas.openxmlformats.org/spreadsheetml/2006/main" count="2656" uniqueCount="1846">
  <si>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</si>
  <si>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</si>
  <si>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</si>
  <si>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</si>
  <si>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</si>
  <si>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</si>
  <si>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</si>
  <si>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</si>
  <si>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</si>
  <si>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</si>
  <si>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</si>
  <si>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</si>
  <si>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</si>
  <si>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</si>
  <si>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</si>
  <si>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</si>
  <si>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</si>
  <si>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</si>
  <si>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</si>
  <si>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</si>
  <si>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</si>
  <si>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</si>
  <si>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</si>
  <si>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</si>
  <si>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</si>
  <si>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</si>
  <si>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</si>
  <si>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</si>
  <si>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</si>
  <si>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</si>
  <si>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</si>
  <si>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</si>
  <si>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</si>
  <si>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</si>
  <si>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</si>
  <si>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</si>
  <si>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</si>
  <si>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</si>
  <si>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</si>
  <si>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</si>
  <si>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</si>
  <si>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</si>
  <si>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</si>
  <si>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</si>
  <si>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</si>
  <si>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</si>
  <si>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</si>
  <si>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</si>
  <si>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</si>
  <si>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</si>
  <si>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</si>
  <si>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</si>
  <si>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</si>
  <si>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</si>
  <si>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</si>
  <si>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</si>
  <si>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</si>
  <si>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</si>
  <si>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</si>
  <si>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</si>
  <si>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</si>
  <si>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</si>
  <si>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</si>
  <si>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</si>
  <si>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</si>
  <si>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</si>
  <si>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</si>
  <si>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</si>
  <si>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</si>
  <si>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</si>
  <si>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</si>
  <si>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</si>
  <si>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</si>
  <si>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</si>
  <si>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</si>
  <si>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</si>
  <si>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</si>
  <si>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</si>
  <si>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</si>
  <si>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</si>
  <si>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</si>
  <si>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</si>
  <si>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</si>
  <si>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</si>
  <si>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</si>
  <si>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</si>
  <si>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</si>
  <si>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</si>
  <si>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</si>
  <si>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</si>
  <si>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</si>
  <si>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</si>
  <si>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</si>
  <si>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</si>
  <si>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</si>
  <si>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</si>
  <si>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</si>
  <si>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</si>
  <si>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</si>
  <si>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</si>
  <si>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</si>
  <si>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</si>
  <si>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</si>
  <si>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</si>
  <si>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</si>
  <si>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</si>
  <si>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</si>
  <si>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</si>
  <si>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</si>
  <si>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</si>
  <si>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</si>
  <si>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</si>
  <si>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</si>
  <si>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</si>
  <si>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</si>
  <si>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</si>
  <si>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</si>
  <si>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</si>
  <si>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</si>
  <si>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</si>
  <si>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</si>
  <si>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</si>
  <si>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</si>
  <si>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</si>
  <si>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</si>
  <si>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</si>
  <si>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</si>
  <si>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</si>
  <si>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</si>
  <si>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</si>
  <si>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</si>
  <si>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</si>
  <si>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</si>
  <si>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</si>
  <si>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</si>
  <si>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</si>
  <si>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</si>
  <si>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</si>
  <si>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</si>
  <si>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</si>
  <si>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</si>
  <si>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</si>
  <si>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</si>
  <si>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</si>
  <si>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</si>
  <si>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</si>
  <si>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</si>
  <si>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</si>
  <si>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</si>
  <si>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</si>
  <si>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</si>
  <si>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</si>
  <si>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</si>
  <si>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</si>
  <si>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</si>
  <si>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</si>
  <si>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</si>
  <si>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</si>
  <si>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</si>
  <si>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</si>
  <si>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</si>
  <si>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</si>
  <si>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</si>
  <si>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</si>
  <si>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</si>
  <si>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</si>
  <si>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</si>
  <si>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</si>
  <si>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</si>
  <si>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</si>
  <si>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</si>
  <si>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</si>
  <si>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</si>
  <si>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</si>
  <si>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</si>
  <si>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</si>
  <si>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</si>
  <si>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</si>
  <si>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</si>
  <si>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</si>
  <si>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</si>
  <si>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</si>
  <si>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</si>
  <si>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</si>
  <si>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</si>
  <si>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</si>
  <si>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</si>
  <si>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</si>
  <si>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</si>
  <si>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</si>
  <si>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</si>
  <si>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</si>
  <si>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</si>
  <si>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</si>
  <si>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</si>
  <si>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</si>
  <si>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</si>
  <si>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</si>
  <si>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</si>
  <si>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</si>
  <si>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</si>
  <si>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</si>
  <si>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</si>
  <si>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</si>
  <si>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</si>
  <si>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</si>
  <si>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</si>
  <si>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</si>
  <si>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</si>
  <si>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</si>
  <si>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</si>
  <si>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</si>
  <si>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</si>
  <si>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</si>
  <si>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</si>
  <si>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</si>
  <si>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</si>
  <si>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</si>
  <si>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</si>
  <si>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</si>
  <si>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</si>
  <si>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</si>
  <si>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</si>
  <si>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</si>
  <si>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</si>
  <si>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</si>
  <si>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</si>
  <si>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</si>
  <si>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</si>
  <si>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</si>
  <si>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</si>
  <si>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</si>
  <si>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</si>
  <si>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</si>
  <si>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</si>
  <si>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</si>
  <si>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</si>
  <si>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</si>
  <si>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</si>
  <si>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</si>
  <si>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</si>
  <si>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</si>
  <si>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</si>
  <si>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</si>
  <si>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</si>
  <si>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</si>
  <si>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</si>
  <si>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</si>
  <si>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</si>
  <si>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</si>
  <si>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</si>
  <si>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</si>
  <si>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</si>
  <si>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</si>
  <si>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</si>
  <si>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</si>
  <si>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</si>
  <si>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</si>
  <si>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</si>
  <si>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</si>
  <si>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</si>
  <si>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</si>
  <si>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</si>
  <si>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</si>
  <si>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</si>
  <si>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</si>
  <si>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</si>
  <si>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</si>
  <si>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</si>
  <si>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</si>
  <si>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</si>
  <si>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</si>
  <si>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</si>
  <si>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</si>
  <si>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</si>
  <si>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</si>
  <si>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</si>
  <si>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</si>
  <si>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</si>
  <si>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</si>
  <si>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</si>
  <si>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</si>
  <si>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</si>
  <si>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</si>
  <si>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</si>
  <si>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</si>
  <si>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</si>
  <si>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</si>
  <si>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</si>
  <si>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</si>
  <si>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</si>
  <si>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</si>
  <si>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</si>
  <si>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</si>
  <si>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</si>
  <si>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</si>
  <si>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</si>
  <si>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</si>
  <si>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</si>
  <si>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</si>
  <si>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</si>
  <si>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</si>
  <si>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</si>
  <si>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</si>
  <si>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</si>
  <si>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</si>
  <si>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</si>
  <si>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</si>
  <si>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</si>
  <si>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</si>
  <si>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</si>
  <si>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</si>
  <si>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</si>
  <si>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</si>
  <si>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</si>
  <si>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</si>
  <si>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</si>
  <si>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</si>
  <si>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</si>
  <si>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</si>
  <si>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</si>
  <si>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</si>
  <si>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</si>
  <si>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</si>
  <si>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</si>
  <si>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</si>
  <si>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</si>
  <si>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</si>
  <si>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</si>
  <si>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</si>
  <si>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</si>
  <si>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</si>
  <si>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</si>
  <si>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</si>
  <si>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</si>
  <si>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</si>
  <si>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</si>
  <si>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</si>
  <si>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</si>
  <si>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</si>
  <si>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</si>
  <si>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</si>
  <si>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</si>
  <si>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</si>
  <si>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</si>
  <si>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</si>
  <si>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</si>
  <si>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</si>
  <si>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</si>
  <si>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</si>
  <si>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</si>
  <si>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</si>
  <si>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</si>
  <si>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</si>
  <si>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</si>
  <si>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</si>
  <si>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</si>
  <si>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</si>
  <si>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</si>
  <si>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</si>
  <si>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</si>
  <si>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</si>
  <si>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</si>
  <si>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</si>
  <si>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</si>
  <si>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</si>
  <si>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</si>
  <si>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</si>
  <si>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</si>
  <si>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</si>
  <si>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</si>
  <si>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</si>
  <si>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</si>
  <si>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</si>
  <si>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</si>
  <si>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</si>
  <si>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</si>
  <si>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</si>
  <si>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</si>
  <si>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</si>
  <si>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</si>
  <si>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</si>
  <si>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</si>
  <si>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</si>
  <si>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</si>
  <si>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</si>
  <si>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</si>
  <si>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</si>
  <si>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</si>
  <si>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</si>
  <si>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</si>
  <si>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</si>
  <si>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</si>
  <si>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</si>
  <si>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</si>
  <si>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</si>
  <si>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</si>
  <si>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</si>
  <si>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</si>
  <si>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</si>
  <si>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</si>
  <si>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</si>
  <si>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</si>
  <si>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</si>
  <si>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</si>
  <si>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</si>
  <si>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</si>
  <si>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</si>
  <si>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</si>
  <si>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</si>
  <si>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</si>
  <si>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</si>
  <si>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</si>
  <si>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</si>
  <si>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</si>
  <si>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</si>
  <si>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</si>
  <si>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</si>
  <si>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</si>
  <si>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</si>
  <si>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</si>
  <si>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</si>
  <si>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</si>
  <si>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</si>
  <si>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</si>
  <si>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</si>
  <si>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</si>
  <si>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</si>
  <si>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</si>
  <si>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</si>
  <si>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</si>
  <si>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</si>
  <si>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</si>
  <si>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</si>
  <si>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</si>
  <si>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</si>
  <si>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</si>
  <si>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</si>
  <si>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</si>
  <si>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</si>
  <si>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</si>
  <si>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</si>
  <si>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</si>
  <si>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</si>
  <si>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</si>
  <si>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</si>
  <si>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</si>
  <si>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</si>
  <si>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</si>
  <si>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</si>
  <si>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</si>
  <si>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</si>
  <si>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</si>
  <si>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</si>
  <si>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</si>
  <si>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</si>
  <si>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</si>
  <si>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</si>
  <si>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</si>
  <si>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</si>
  <si>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</si>
  <si>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</si>
  <si>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</si>
  <si>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</si>
  <si>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</si>
  <si>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</si>
  <si>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</si>
  <si>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</si>
  <si>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</si>
  <si>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</si>
  <si>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</si>
  <si>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</si>
  <si>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</si>
  <si>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</si>
  <si>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</si>
  <si>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</si>
  <si>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</si>
  <si>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</si>
  <si>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</si>
  <si>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</si>
  <si>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</si>
  <si>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</si>
  <si>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</si>
  <si>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</si>
  <si>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</si>
  <si>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</si>
  <si>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</si>
  <si>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</si>
  <si>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</si>
  <si>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</si>
  <si>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</si>
  <si>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</si>
  <si>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</si>
  <si>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</si>
  <si>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</si>
  <si>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</si>
  <si>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</si>
  <si>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</si>
  <si>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</si>
  <si>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</si>
  <si>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</si>
  <si>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</si>
  <si>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</si>
  <si>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</si>
  <si>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</si>
  <si>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</si>
  <si>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</si>
  <si>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</si>
  <si>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</si>
  <si>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</si>
  <si>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</si>
  <si>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</si>
  <si>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</si>
  <si>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</si>
  <si>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</si>
  <si>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</si>
  <si>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</si>
  <si>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</si>
  <si>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</si>
  <si>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</si>
  <si>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</si>
  <si>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</si>
  <si>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</si>
  <si>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</si>
  <si>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</si>
  <si>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</si>
  <si>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</si>
  <si>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</si>
  <si>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</si>
  <si>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</si>
  <si>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</si>
  <si>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</si>
  <si>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</si>
  <si>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</si>
  <si>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</si>
  <si>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</si>
  <si>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</si>
  <si>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</si>
  <si>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</si>
  <si>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</si>
  <si>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</si>
  <si>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</si>
  <si>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</si>
  <si>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</si>
  <si>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</si>
  <si>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</si>
  <si>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</si>
  <si>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</si>
  <si>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</si>
  <si>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</si>
  <si>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</si>
  <si>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</si>
  <si>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</si>
  <si>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</si>
  <si>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</si>
  <si>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</si>
  <si>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</si>
  <si>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</si>
  <si>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</si>
  <si>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</si>
  <si>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</si>
  <si>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</si>
  <si>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</si>
  <si>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</si>
  <si>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</si>
  <si>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</si>
  <si>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</si>
  <si>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</si>
  <si>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</si>
  <si>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</si>
  <si>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</si>
  <si>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</si>
  <si>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</si>
  <si>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</si>
  <si>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</si>
  <si>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</si>
  <si>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</si>
  <si>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</si>
  <si>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</si>
  <si>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</si>
  <si>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</si>
  <si>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</si>
  <si>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</si>
  <si>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</si>
  <si>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</si>
  <si>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</si>
  <si>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</si>
  <si>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</si>
  <si>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</si>
  <si>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</si>
  <si>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</si>
  <si>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</si>
  <si>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</si>
  <si>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</si>
  <si>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</si>
  <si>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</si>
  <si>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</si>
  <si>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</si>
  <si>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</si>
  <si>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</si>
  <si>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</si>
  <si>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</si>
  <si>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</si>
  <si>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</si>
  <si>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</si>
  <si>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</si>
  <si>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</si>
  <si>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</si>
  <si>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</si>
  <si>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</si>
  <si>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</si>
  <si>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</si>
  <si>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</si>
  <si>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</si>
  <si>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</si>
  <si>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</si>
  <si>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</si>
  <si>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</si>
  <si>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</si>
  <si>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</si>
  <si>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</si>
  <si>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</si>
  <si>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</si>
  <si>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</si>
  <si>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</si>
  <si>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</si>
  <si>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</si>
  <si>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</si>
  <si>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</si>
  <si>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</si>
  <si>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</si>
  <si>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</si>
  <si>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</si>
  <si>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</si>
  <si>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</si>
  <si>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</si>
  <si>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</si>
  <si>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</si>
  <si>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</si>
  <si>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</si>
  <si>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</si>
  <si>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</si>
  <si>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</si>
  <si>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</si>
  <si>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</si>
  <si>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</si>
  <si>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</si>
  <si>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</si>
  <si>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</si>
  <si>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</si>
  <si>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</si>
  <si>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</si>
  <si>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</si>
  <si>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</si>
  <si>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</si>
  <si>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</si>
  <si>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</si>
  <si>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</si>
  <si>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</si>
  <si>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</si>
  <si>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</si>
  <si>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</si>
  <si>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</si>
  <si>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</si>
  <si>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</si>
  <si>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</si>
  <si>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</si>
  <si>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</si>
  <si>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</si>
  <si>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</si>
  <si>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</si>
  <si>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</si>
  <si>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</si>
  <si>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</si>
  <si>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</si>
  <si>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</si>
  <si>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</si>
  <si>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</si>
  <si>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</si>
  <si>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</si>
  <si>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</si>
  <si>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</si>
  <si>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</si>
  <si>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</si>
  <si>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</si>
  <si>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</si>
  <si>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</si>
  <si>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</si>
  <si>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</si>
  <si>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</si>
  <si>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</si>
  <si>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</si>
  <si>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</si>
  <si>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</si>
  <si>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</si>
  <si>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</si>
  <si>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</si>
  <si>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</si>
  <si>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</si>
  <si>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</si>
  <si>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</si>
  <si>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</si>
  <si>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</si>
  <si>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</si>
  <si>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</si>
  <si>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</si>
  <si>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</si>
  <si>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</si>
  <si>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</si>
  <si>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</si>
  <si>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</si>
  <si>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</si>
  <si>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</si>
  <si>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</si>
  <si>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</si>
  <si>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</si>
  <si>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</si>
  <si>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</si>
  <si>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</si>
  <si>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</si>
  <si>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</si>
  <si>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</si>
  <si>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</si>
  <si>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</si>
  <si>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</si>
  <si>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</si>
  <si>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</si>
  <si>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</si>
  <si>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</si>
  <si>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</si>
  <si>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</si>
  <si>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</si>
  <si>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</si>
  <si>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</si>
  <si>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</si>
  <si>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</si>
  <si>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</si>
  <si>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</si>
  <si>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</si>
  <si>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</si>
  <si>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</si>
  <si>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</si>
  <si>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</si>
  <si>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</si>
  <si>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</si>
  <si>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</si>
  <si>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</si>
  <si>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</si>
  <si>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</si>
  <si>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</si>
  <si>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</si>
  <si>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</si>
  <si>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</si>
  <si>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</si>
  <si>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</si>
  <si>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</si>
  <si>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</si>
  <si>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</si>
  <si>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</si>
  <si>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</si>
  <si>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</si>
  <si>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</si>
  <si>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</si>
  <si>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</si>
  <si>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</si>
  <si>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</si>
  <si>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</si>
  <si>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</si>
  <si>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</si>
  <si>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</si>
  <si>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</si>
  <si>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</si>
  <si>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</si>
  <si>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</si>
  <si>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</si>
  <si>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</si>
  <si>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</si>
  <si>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</si>
  <si>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</si>
  <si>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</si>
  <si>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</si>
  <si>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</si>
  <si>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</si>
  <si>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</si>
  <si>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</si>
  <si>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</si>
  <si>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</si>
  <si>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</si>
  <si>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</si>
  <si>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</si>
  <si>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</si>
  <si>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</si>
  <si>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</si>
  <si>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</si>
  <si>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</si>
  <si>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</si>
  <si>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</si>
  <si>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</si>
  <si>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</si>
  <si>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</si>
  <si>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</si>
  <si>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</si>
  <si>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</si>
  <si>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</si>
  <si>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</si>
  <si>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</si>
  <si>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</si>
  <si>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</si>
  <si>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</si>
  <si>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</si>
  <si>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</si>
  <si>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</si>
  <si>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</si>
  <si>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</si>
  <si>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</si>
  <si>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</si>
  <si>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</si>
  <si>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</si>
  <si>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</si>
  <si>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</si>
  <si>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</si>
  <si>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</si>
  <si>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</si>
  <si>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</si>
  <si>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</si>
  <si>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</si>
  <si>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</si>
  <si>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</si>
  <si>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</si>
  <si>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</si>
  <si>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</si>
  <si>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</si>
  <si>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</si>
  <si>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</si>
  <si>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</si>
  <si>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</si>
  <si>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</si>
  <si>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</si>
  <si>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</si>
  <si>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</si>
  <si>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</si>
  <si>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</si>
  <si>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</si>
  <si>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</si>
  <si>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</si>
  <si>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</si>
  <si>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</si>
  <si>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</si>
  <si>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</si>
  <si>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</si>
  <si>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</si>
  <si>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</si>
  <si>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</si>
  <si>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</si>
  <si>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</si>
  <si>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</si>
  <si>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</si>
  <si>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</si>
  <si>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</si>
  <si>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</si>
  <si>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</si>
  <si>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</si>
  <si>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</si>
  <si>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</si>
  <si>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</si>
  <si>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</si>
  <si>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</si>
  <si>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</si>
  <si>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</si>
  <si>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</si>
  <si>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</si>
  <si>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</si>
  <si>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</si>
  <si>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</si>
  <si>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</si>
  <si>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</si>
  <si>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</si>
  <si>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</si>
  <si>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</si>
  <si>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</si>
  <si>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</si>
  <si>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</si>
  <si>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</si>
  <si>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</si>
  <si>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</si>
  <si>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</si>
  <si>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</si>
  <si>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</si>
  <si>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</si>
  <si>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</si>
  <si>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</si>
  <si>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</si>
  <si>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</si>
  <si>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</si>
  <si>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</si>
  <si>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</si>
  <si>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</si>
  <si>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</si>
  <si>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</si>
  <si>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</si>
  <si>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</si>
  <si>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</si>
  <si>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</si>
  <si>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</si>
  <si>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</si>
  <si>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</si>
  <si>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</si>
  <si>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</si>
  <si>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</si>
  <si>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</si>
  <si>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</si>
  <si>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</si>
  <si>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</si>
  <si>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</si>
  <si>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</si>
  <si>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</si>
  <si>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</si>
  <si>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</si>
  <si>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</si>
  <si>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</si>
  <si>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</si>
  <si>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</si>
  <si>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</si>
  <si>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</si>
  <si>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</si>
  <si>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</si>
  <si>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</si>
  <si>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</si>
  <si>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</si>
  <si>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</si>
  <si>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</si>
  <si>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</si>
  <si>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</si>
  <si>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</si>
  <si>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</si>
  <si>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</si>
  <si>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</si>
  <si>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</si>
  <si>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</si>
  <si>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</si>
  <si>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</si>
  <si>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</si>
  <si>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</si>
  <si>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</si>
  <si>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</si>
  <si>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</si>
  <si>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</si>
  <si>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</si>
  <si>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</si>
  <si>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</si>
  <si>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</si>
  <si>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</si>
  <si>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</si>
  <si>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</si>
  <si>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</si>
  <si>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</si>
  <si>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</si>
  <si>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</si>
  <si>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</si>
  <si>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</si>
  <si>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</si>
  <si>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</si>
  <si>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</si>
  <si>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</si>
  <si>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</si>
  <si>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</si>
  <si>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</si>
  <si>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</si>
  <si>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</si>
  <si>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</si>
  <si>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</si>
  <si>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</si>
  <si>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</si>
  <si>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</si>
  <si>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</si>
  <si>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</si>
  <si>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</si>
  <si>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</si>
  <si>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</si>
  <si>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</si>
  <si>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</si>
  <si>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</si>
  <si>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</si>
  <si>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</si>
  <si>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</si>
  <si>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</si>
  <si>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</si>
  <si>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</si>
  <si>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</si>
  <si>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</si>
  <si>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</si>
  <si>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</si>
  <si>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</si>
  <si>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</si>
  <si>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</si>
  <si>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</si>
  <si>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</si>
  <si>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</si>
  <si>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</si>
  <si>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</si>
  <si>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</si>
  <si>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</si>
  <si>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</si>
  <si>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</si>
  <si>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</si>
  <si>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</si>
  <si>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</si>
  <si>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</si>
  <si>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</si>
  <si>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</si>
  <si>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</si>
  <si>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</si>
  <si>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</si>
  <si>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</si>
  <si>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</si>
  <si>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</si>
  <si>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</si>
  <si>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</si>
  <si>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</si>
  <si>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</si>
  <si>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</si>
  <si>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</si>
  <si>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</si>
  <si>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</si>
  <si>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</si>
  <si>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</si>
  <si>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</si>
  <si>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</si>
  <si>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</si>
  <si>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</si>
  <si>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</si>
  <si>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</si>
  <si>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</si>
  <si>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</si>
  <si>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</si>
  <si>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</si>
  <si>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</si>
  <si>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</si>
  <si>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</si>
  <si>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</si>
  <si>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</si>
  <si>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</si>
  <si>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</si>
  <si>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</si>
  <si>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</si>
  <si>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</si>
  <si>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</si>
  <si>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</si>
  <si>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</si>
  <si>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</si>
  <si>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</si>
  <si>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</si>
  <si>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</si>
  <si>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</si>
  <si>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</si>
  <si>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</si>
  <si>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</si>
  <si>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</si>
  <si>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</si>
  <si>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</si>
  <si>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</si>
  <si>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</si>
  <si>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</si>
  <si>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</si>
  <si>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</si>
  <si>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</si>
  <si>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</si>
  <si>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</si>
  <si>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</si>
  <si>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</si>
  <si>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</si>
  <si>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</si>
  <si>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</si>
  <si>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</si>
  <si>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</si>
  <si>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</si>
  <si>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</si>
  <si>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</si>
  <si>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</si>
  <si>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</si>
  <si>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</si>
  <si>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</si>
  <si>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</si>
  <si>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</si>
  <si>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</si>
  <si>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</si>
  <si>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</si>
  <si>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</si>
  <si>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</si>
  <si>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</si>
  <si>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</si>
  <si>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</si>
  <si>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</si>
  <si>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</si>
  <si>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</si>
  <si>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</si>
  <si>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</si>
  <si>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</si>
  <si>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</si>
  <si>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</si>
  <si>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</si>
  <si>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</si>
  <si>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</si>
  <si>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</si>
  <si>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</si>
  <si>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</si>
  <si>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</si>
  <si>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</si>
  <si>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</si>
  <si>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</si>
  <si>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</si>
  <si>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</si>
  <si>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</si>
  <si>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</si>
  <si>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</si>
  <si>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</si>
  <si>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</si>
  <si>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</si>
  <si>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</si>
  <si>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</si>
  <si>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</si>
  <si>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</si>
  <si>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</si>
  <si>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</si>
  <si>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</si>
  <si>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</si>
  <si>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</si>
  <si>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</si>
  <si>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</si>
  <si>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</si>
  <si>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</si>
  <si>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</si>
  <si>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</si>
  <si>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</si>
  <si>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</si>
  <si>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</si>
  <si>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</si>
  <si>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</si>
  <si>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</si>
  <si>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</si>
  <si>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</si>
  <si>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</si>
  <si>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</si>
  <si>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</si>
  <si>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</si>
  <si>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</si>
  <si>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</si>
  <si>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</si>
  <si>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</si>
  <si>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</si>
  <si>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</si>
  <si>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</si>
  <si>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</si>
  <si>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</si>
  <si>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</si>
  <si>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</si>
  <si>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</si>
  <si>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</si>
  <si>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</si>
  <si>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</si>
  <si>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</si>
  <si>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</si>
  <si>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</si>
  <si>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</si>
  <si>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</si>
  <si>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</si>
  <si>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</si>
  <si>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</si>
  <si>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</si>
  <si>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</si>
  <si>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</si>
  <si>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</si>
  <si>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</si>
  <si>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</si>
  <si>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</si>
  <si>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</si>
  <si>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</si>
  <si>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</si>
  <si>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</si>
  <si>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</si>
  <si>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</si>
  <si>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</si>
  <si>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</si>
  <si>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</si>
  <si>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</si>
  <si>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</si>
  <si>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</si>
  <si>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</si>
  <si>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</si>
  <si>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</si>
  <si>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</si>
  <si>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</si>
  <si>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</si>
  <si>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</si>
  <si>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</si>
  <si>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</si>
  <si>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</si>
  <si>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</si>
  <si>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</si>
  <si>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</si>
  <si>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</si>
  <si>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</si>
  <si>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</si>
  <si>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</si>
  <si>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</si>
  <si>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</si>
  <si>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</si>
  <si>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</si>
  <si>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</si>
  <si>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</si>
  <si>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</si>
  <si>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</si>
  <si>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</si>
  <si>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</si>
  <si>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</si>
  <si>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</si>
  <si>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</si>
  <si>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</si>
  <si>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</si>
  <si>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</si>
  <si>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</si>
  <si>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</si>
  <si>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</si>
  <si>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</si>
  <si>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</si>
  <si>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</si>
  <si>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</si>
  <si>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</si>
  <si>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</si>
  <si>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</si>
  <si>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</si>
  <si>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</si>
  <si>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</si>
  <si>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</si>
  <si>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</si>
  <si>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</si>
  <si>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</si>
  <si>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</si>
  <si>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</si>
  <si>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</si>
  <si>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</si>
  <si>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</si>
  <si>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</si>
  <si>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</si>
  <si>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</si>
  <si>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</si>
  <si>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</si>
  <si>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</si>
  <si>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</si>
  <si>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</si>
  <si>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</si>
  <si>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</si>
  <si>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</si>
  <si>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</si>
  <si>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</si>
  <si>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</si>
  <si>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</si>
  <si>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</si>
  <si>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</si>
  <si>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</si>
  <si>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</si>
  <si>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</si>
  <si>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</si>
  <si>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</si>
  <si>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</si>
  <si>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</si>
  <si>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</si>
  <si>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</si>
  <si>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</si>
  <si>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</si>
  <si>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</si>
  <si>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</si>
  <si>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</si>
  <si>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</si>
  <si>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</si>
  <si>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</si>
  <si>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</si>
  <si>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</si>
  <si>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</si>
  <si>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</si>
  <si>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</si>
  <si>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</si>
  <si>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</si>
  <si>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</si>
  <si>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</si>
  <si>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</si>
  <si>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</si>
  <si>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</si>
  <si>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</si>
  <si>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</si>
  <si>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</si>
  <si>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</si>
  <si>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</si>
  <si>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</si>
  <si>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</si>
  <si>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</si>
  <si>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</si>
  <si>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</si>
  <si>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</si>
  <si>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</si>
  <si>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</si>
  <si>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</si>
  <si>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</si>
  <si>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</si>
  <si>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</si>
  <si>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</si>
  <si>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</si>
  <si>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</si>
  <si>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</si>
  <si>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</si>
  <si>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</si>
  <si>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</si>
  <si>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</si>
  <si>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</si>
  <si>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</si>
  <si>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</si>
  <si>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</si>
  <si>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</si>
  <si>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</si>
  <si>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</si>
  <si>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</si>
  <si>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</si>
  <si>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</si>
  <si>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</si>
  <si>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</si>
  <si>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</si>
  <si>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</si>
  <si>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</si>
  <si>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</si>
  <si>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</si>
  <si>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</si>
  <si>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</si>
  <si>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</si>
  <si>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</si>
  <si>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</si>
  <si>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</si>
  <si>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</si>
  <si>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</si>
  <si>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</si>
  <si>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</si>
  <si>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POR FUENTE DE FINANCIAMIENTO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</si>
  <si>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</si>
  <si>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</si>
  <si>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</si>
  <si>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</si>
  <si>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</si>
  <si>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</si>
  <si>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</si>
  <si>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</si>
  <si>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</si>
  <si>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</si>
  <si>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</si>
  <si>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</si>
  <si>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</si>
  <si>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</si>
  <si>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</si>
  <si>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</si>
  <si>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</si>
  <si>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</si>
  <si>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</si>
  <si>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</si>
  <si>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</si>
  <si>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</si>
  <si>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</si>
  <si>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</si>
  <si>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</si>
  <si>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</si>
  <si>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</si>
  <si>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</si>
  <si>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</si>
  <si>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</si>
  <si>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</si>
  <si>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</si>
  <si>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</si>
  <si>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</si>
  <si>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</si>
  <si>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</si>
  <si>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</si>
  <si>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</si>
  <si>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</si>
  <si>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</si>
  <si>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</si>
  <si>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</si>
  <si>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</si>
  <si>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</si>
  <si>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</si>
  <si>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</si>
  <si>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</si>
  <si>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</si>
  <si>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</si>
  <si>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</si>
  <si>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</si>
  <si>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</si>
  <si>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</si>
  <si>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</si>
  <si>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</si>
  <si>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</si>
  <si>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</si>
  <si>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</si>
  <si>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</si>
  <si>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</si>
  <si>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</si>
  <si>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</si>
  <si>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</si>
  <si>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</si>
  <si>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</si>
  <si>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</si>
  <si>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</si>
  <si>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</si>
  <si>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</si>
  <si>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</si>
  <si>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</si>
  <si>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</si>
  <si>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</si>
  <si>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</si>
  <si>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</si>
  <si>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</si>
  <si>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</si>
  <si>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</si>
  <si>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</si>
  <si>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</si>
  <si>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</si>
  <si>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</si>
  <si>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</si>
  <si>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</si>
  <si>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</si>
  <si>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</si>
  <si>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</si>
  <si>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</si>
  <si>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</si>
  <si>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</si>
  <si>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</si>
  <si>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</si>
  <si>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</si>
  <si>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</si>
  <si>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</si>
  <si>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</si>
  <si>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</si>
  <si>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</si>
  <si>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</si>
  <si>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</si>
  <si>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</si>
  <si>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</si>
  <si>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</si>
  <si>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</si>
  <si>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</si>
  <si>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</si>
  <si>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</si>
  <si>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</si>
  <si>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</si>
  <si>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</si>
  <si>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</si>
  <si>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</si>
  <si>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</si>
  <si>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</si>
  <si>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</si>
  <si>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</si>
  <si>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</si>
  <si>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</si>
  <si>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</si>
  <si>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</si>
  <si>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</si>
  <si>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</si>
  <si>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</si>
  <si>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</si>
  <si>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</si>
  <si>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</si>
  <si>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</si>
  <si>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</si>
  <si>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</si>
  <si>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</si>
  <si>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</si>
  <si>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</si>
  <si>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</si>
  <si>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</si>
  <si>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</si>
  <si>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</si>
  <si>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</si>
  <si>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</si>
  <si>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</si>
  <si>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</si>
  <si>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</si>
  <si>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</si>
  <si>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</si>
  <si>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</si>
  <si>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</si>
  <si>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</si>
  <si>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</si>
  <si>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</si>
  <si>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</si>
  <si>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</si>
  <si>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</si>
  <si>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</si>
  <si>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</si>
  <si>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</si>
  <si>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</si>
  <si>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</si>
  <si>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</si>
  <si>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</si>
  <si>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</si>
  <si>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</si>
  <si>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</si>
  <si>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</si>
  <si>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</si>
  <si>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</si>
  <si>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</si>
  <si>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</si>
  <si>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</si>
  <si>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</si>
  <si>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</si>
  <si>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</si>
  <si>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</si>
  <si>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</si>
  <si>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</si>
  <si>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</si>
  <si>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</si>
  <si>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</si>
  <si>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</si>
  <si>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</si>
  <si>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</si>
  <si>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</si>
  <si>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</si>
  <si>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</si>
  <si>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</si>
  <si>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</si>
  <si>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</si>
  <si>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</si>
  <si>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</si>
  <si>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</si>
  <si>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</si>
  <si>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</si>
  <si>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</si>
  <si>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</si>
  <si>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</si>
  <si>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</si>
  <si>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</si>
  <si>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</si>
  <si>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</si>
  <si>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</si>
  <si>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</si>
  <si>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</si>
  <si>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</si>
  <si>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</si>
  <si>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</si>
  <si>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</si>
  <si>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</si>
  <si>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</si>
  <si>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</si>
  <si>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</si>
  <si>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</si>
  <si>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</si>
  <si>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</si>
  <si>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</si>
  <si>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</si>
  <si>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</si>
  <si>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</si>
  <si>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</si>
  <si>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</si>
  <si>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</si>
  <si>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</si>
  <si>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</si>
  <si>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</si>
  <si>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</si>
  <si>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</si>
  <si>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</si>
  <si>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</si>
  <si>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</si>
  <si>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</si>
  <si>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</si>
  <si>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</si>
  <si>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</si>
  <si>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</si>
  <si>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</si>
  <si>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</si>
  <si>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</si>
  <si>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</si>
  <si>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</si>
  <si>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</si>
  <si>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</si>
  <si>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</si>
  <si>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</si>
  <si>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</si>
  <si>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</si>
  <si>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</si>
  <si>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</si>
  <si>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</si>
  <si>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</si>
  <si>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</si>
  <si>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</si>
  <si>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</si>
  <si>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</si>
  <si>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</si>
  <si>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</si>
  <si>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</si>
  <si>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</si>
  <si>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</si>
  <si>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</si>
  <si>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</si>
  <si>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</si>
  <si>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</si>
  <si>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</si>
  <si>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</si>
  <si>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</si>
  <si>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</si>
  <si>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</si>
  <si>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</si>
  <si>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</si>
  <si>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</si>
  <si>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</si>
  <si>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</si>
  <si>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</si>
  <si>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</si>
  <si>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</si>
  <si>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</si>
  <si>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</si>
  <si>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</si>
  <si>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</si>
  <si>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</si>
  <si>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</si>
  <si>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</si>
  <si>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</si>
  <si>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</si>
  <si>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</si>
  <si>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</si>
  <si>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</si>
  <si>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</si>
  <si>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</si>
  <si>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</si>
  <si>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</si>
  <si>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</si>
  <si>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</si>
  <si>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</si>
  <si>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</si>
  <si>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</si>
  <si>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</si>
  <si>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</si>
  <si>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</si>
  <si>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</si>
  <si>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</si>
  <si>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</si>
  <si>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</si>
  <si>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</si>
  <si>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</si>
  <si>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</si>
  <si>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</si>
  <si>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</si>
  <si>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</si>
  <si>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</si>
  <si>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</si>
  <si>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</si>
  <si>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</si>
  <si>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</si>
  <si>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</si>
  <si>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</si>
  <si>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</si>
  <si>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</si>
  <si>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</si>
  <si>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</si>
  <si>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</si>
  <si>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</si>
  <si>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</si>
  <si>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</si>
  <si>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</si>
  <si>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</si>
  <si>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</si>
  <si>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</si>
  <si>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</si>
  <si>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</si>
  <si>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</si>
  <si>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</si>
  <si>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</si>
  <si>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</si>
  <si>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</si>
  <si>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</si>
  <si>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</si>
  <si>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</si>
  <si>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</si>
  <si>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</si>
  <si>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</si>
  <si>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</si>
  <si>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</si>
  <si>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</si>
  <si>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</si>
  <si>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</si>
  <si>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</si>
  <si>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</si>
  <si>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</si>
  <si>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</si>
  <si>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</si>
  <si>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</si>
  <si>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</si>
  <si>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</si>
  <si>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</si>
  <si>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</si>
  <si>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</si>
  <si>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</si>
  <si>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</si>
  <si>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</si>
  <si>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</si>
  <si>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</si>
  <si>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</si>
  <si>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</si>
  <si>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</si>
  <si>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</si>
  <si>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</si>
  <si>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</si>
  <si>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</si>
  <si>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</si>
  <si>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</si>
  <si>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</si>
  <si>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</si>
  <si>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</si>
  <si>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</si>
  <si>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</si>
  <si>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</si>
  <si>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</si>
  <si>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</si>
  <si>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</si>
  <si>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</si>
  <si>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</si>
  <si>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</si>
  <si>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</si>
  <si>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</si>
  <si>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</si>
  <si>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</si>
  <si>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</si>
  <si>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</si>
  <si>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</si>
  <si>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</si>
  <si>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</si>
  <si>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</si>
  <si>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</si>
  <si>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</si>
  <si>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</si>
  <si>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</si>
  <si>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</si>
  <si>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</si>
  <si>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</si>
  <si>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</si>
  <si>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</si>
  <si>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</si>
  <si>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</si>
  <si>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</si>
  <si>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</si>
  <si>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</si>
  <si>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</si>
  <si>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</si>
  <si>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</si>
  <si>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</si>
  <si>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</si>
  <si>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</si>
  <si>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</si>
  <si>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</si>
  <si>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</si>
  <si>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</si>
  <si>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</si>
  <si>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</si>
  <si>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CATÁLOGO DE CLASIFICACIÓN PROGRAMÁTICA</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</si>
  <si>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</si>
  <si>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</si>
  <si>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</si>
  <si>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</si>
  <si>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</si>
  <si>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</si>
  <si>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 xml:space="preserve">Informe de Situación Hacendaria Ingresos - 2017
</t>
  </si>
  <si>
    <t xml:space="preserve">Informe de Situación Hacendaria Egresos - 2017
</t>
  </si>
  <si>
    <t>EJERCICIO
 2016</t>
  </si>
  <si>
    <t>ESTIMACIÓN
 2017</t>
  </si>
  <si>
    <t>VARIACIÓN           2016 - 2017</t>
  </si>
  <si>
    <t>EJERCICIO 2016</t>
  </si>
  <si>
    <t>ESTIMACIÓN  2017</t>
  </si>
  <si>
    <t>VARIACIÓN  2016 - 2017</t>
  </si>
  <si>
    <t>Metas ejercicio 2017</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</si>
  <si>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</si>
  <si>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</si>
  <si>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</si>
  <si>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</si>
  <si>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</si>
  <si>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</si>
  <si>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INDICADORES DE DESEMPEÑO 
</t>
  </si>
  <si>
    <t xml:space="preserve">Nombre del Indicador </t>
  </si>
  <si>
    <t>Eficacia</t>
  </si>
  <si>
    <t>Eficiencia</t>
  </si>
  <si>
    <t xml:space="preserve">Calidad </t>
  </si>
  <si>
    <t>Clasificación Programática</t>
  </si>
  <si>
    <t>Meta:</t>
  </si>
  <si>
    <t>Participaciones y Aportaciones</t>
  </si>
  <si>
    <t xml:space="preserve">
Estimación de Ingresos por Clasificación por Rubro de Ingresos y  Ley de Ingresos Municipal - 2017
</t>
  </si>
  <si>
    <t xml:space="preserve">Presupuesto de Egresos por Clasificación por Objeto del Gasto y Fuentes de Financiamiento - 2017
</t>
  </si>
  <si>
    <t>PLANTILLA DE PERSONAL DE CARÁCTER PERMANENTE. 2017</t>
  </si>
  <si>
    <t>Presupuesto de Egresos por Clasificación Administrativa 2017</t>
  </si>
  <si>
    <t>Presupuesto de Egresos por Clasificación Funcional Programática 2017</t>
  </si>
  <si>
    <t>PRESUPUESTO POR CLASIFICACIÓN PROGRAMÁTICA 2017</t>
  </si>
  <si>
    <t>Empréstitos de la Banca oficial</t>
  </si>
  <si>
    <t>Empréstitos de la banca comercial</t>
  </si>
  <si>
    <t>Empréstitos de particulares</t>
  </si>
  <si>
    <t>Municipio:  SISTEMA DIF JALOSTOTITLAN, JALISCO</t>
  </si>
  <si>
    <t>Fomentar el desarrollo de los sectores (adultos mayores, infancia, madres adolescentes, madres solteras, familias)</t>
  </si>
  <si>
    <t>Promover nuevos servicios institucionales como la asesoria juridica, aumentar la atencion psicologica, orientacion nutricional y aumentar el trabajo en campo.</t>
  </si>
  <si>
    <t>Focalizar los apoyos de asistencia Social a los sectores mas desprotegidos del municipio, y eficientando los procesos de operación de los programas.</t>
  </si>
  <si>
    <t>Fortalecer el desarrollo institucional,  con personal capacitado y carisma hacia los usuarios, (gente comprometida con su trabajo)</t>
  </si>
  <si>
    <t>Aumentar los apoyos y cobertura de servicio.</t>
  </si>
  <si>
    <t>Promover cultura de solidaridad dentro del municipio, para involucrar a la sociedad en las actividades del DIF</t>
  </si>
  <si>
    <t>Fortalecer las relaciones entre las instituciones de asistencia social del municipio.</t>
  </si>
  <si>
    <t>Gestionar nuevos programas federales y estatales para implementar en el municipio.</t>
  </si>
  <si>
    <t>Jalos somos todos, por una familia en armonia</t>
  </si>
  <si>
    <t>Atender los sectores mas vulnerable del municipio, con programas de apoyo y seguimiento, para buscar el desarrollo integro personal y familiar, ofreciendo las condiciones necesarias para ello.</t>
  </si>
  <si>
    <t>Gestionar la creacion de un centro de proteccion a la Infancia, el cual atendera y proteger a los menores y sus familias en condiciones de vulnerabilidad, a fin de colaborar en su desarrollo humano integral promoviendo una cultura de prevencion, en trabajo mutuo con la sociedad.</t>
  </si>
  <si>
    <t>Creacion del consejo de familia el cual servira como enlace permanente entre todas las instituciones publicas, descentraizadas y privadas que tengan como objetivo la atencion custodia, tutela y asistencia a la niñez, a las personas incapaces, adultos mayores, personas con discapacidad en estado de abandono y a la familia.</t>
  </si>
  <si>
    <t>Formacion del voluntariado DIF, con personas comprometidas con su municipio.</t>
  </si>
  <si>
    <t>Restaurar y restructurar las instalaciones del DIF para tenner espacios adecuados para el desarrollo de las actividades, asi como eficientar los procesos operativos de los diversos programas, y sobre todo la atencion de los usuarios.</t>
  </si>
  <si>
    <t>Fortalecer el area de trabajo social, con mayores apoyos y servicios.</t>
  </si>
  <si>
    <t>Dar atencion integral a los usuarios, para solucionar sus problematicas, asi como seguimiento a los mismos.</t>
  </si>
  <si>
    <t>Trabajar en conjunto con otras instituciones para atender la problemática social desde diferentes  vertientes, y asi lograr erradicar los regazos sociales.</t>
  </si>
  <si>
    <t>Trabajar de una forma proactiva formando equipos de trabajo, con productividad.</t>
  </si>
  <si>
    <t>Gestionar nuevos programas federales y estatales para implementarlos en el municipio.</t>
  </si>
  <si>
    <t>Trabajar en proyectos a largo plazo que traeran beneficios reales y medibles.</t>
  </si>
  <si>
    <t>JALOS SOMOS TODOS</t>
  </si>
  <si>
    <t>POR UNA FAMILIA EN ARMONIA</t>
  </si>
  <si>
    <t>Realizar las actividades con entrega y comprommiso. Gestionar nuevos programas y mmejjorar en los ya existentes para, favorecer el acceso a mejores niveles de bienestar enfocandose a los sectores mas vulnerables del municipio.</t>
  </si>
  <si>
    <t>BIENESTAR SOCIAL</t>
  </si>
  <si>
    <t>ASCENDENTE</t>
  </si>
  <si>
    <t>PORCENTAJE DE FAMILIAS CON NIVELES DE BIENESTAR</t>
  </si>
  <si>
    <t>PORCENTAJE</t>
  </si>
  <si>
    <t>MENSUAL</t>
  </si>
  <si>
    <t>Porcentaje de familias beneficiadas con servicios y obra publica</t>
  </si>
  <si>
    <t>DIF JALOSTOTITLAN</t>
  </si>
  <si>
    <t>DIRECTOR</t>
  </si>
  <si>
    <t>DIRECCION DIF</t>
  </si>
  <si>
    <t>ADMINISTRATIVO</t>
  </si>
  <si>
    <t>INFANCIA</t>
  </si>
  <si>
    <t>ENFERMERA UBR</t>
  </si>
  <si>
    <t>ECAPAF Y PAIDEA</t>
  </si>
  <si>
    <t>ENCARGADO DE DEPORTES</t>
  </si>
  <si>
    <t>ENNCARGADA PAAD Y PROALIMNE</t>
  </si>
  <si>
    <t>TRABAJO SOCIAL</t>
  </si>
  <si>
    <t>ENCARGADA DE ADULTO MAYOR</t>
  </si>
  <si>
    <t>INTENDENTE</t>
  </si>
  <si>
    <t>NUTRIOLOGA ENCARGADA DE DESAYUNOS</t>
  </si>
  <si>
    <t>PSICOLOGO</t>
  </si>
  <si>
    <t>CHOFER Y SERVICIOS GENERALES</t>
  </si>
  <si>
    <t>AUX. ADMINISTRATIVO</t>
  </si>
  <si>
    <t>ASESOR JURIDICO</t>
  </si>
  <si>
    <t>PSICOLOGO COORDINADOR CAETF</t>
  </si>
  <si>
    <t>RECEPCION CAETF</t>
  </si>
  <si>
    <t>Ente Público: SISTEMA DIF JALOSTOTITLAN, JALISCO</t>
  </si>
</sst>
</file>

<file path=xl/styles.xml><?xml version="1.0" encoding="utf-8"?>
<styleSheet xmlns="http://schemas.openxmlformats.org/spreadsheetml/2006/main">
  <numFmts count="10">
    <numFmt numFmtId="42" formatCode="_-&quot;$&quot;* #,##0_-;\-&quot;$&quot;* #,##0_-;_-&quot;$&quot;* &quot;-&quot;_-;_-@_-"/>
    <numFmt numFmtId="41" formatCode="_-* #,##0_-;\-* #,##0_-;_-* &quot;-&quot;_-;_-@_-"/>
    <numFmt numFmtId="44" formatCode="_-&quot;$&quot;* #,##0.00_-;\-&quot;$&quot;* #,##0.00_-;_-&quot;$&quot;* &quot;-&quot;??_-;_-@_-"/>
    <numFmt numFmtId="165" formatCode="000"/>
    <numFmt numFmtId="166" formatCode="0000"/>
    <numFmt numFmtId="168" formatCode="_-[$€]* #,##0.00_-;\-[$€]* #,##0.00_-;_-[$€]* &quot;-&quot;??_-;_-@_-"/>
    <numFmt numFmtId="169" formatCode="_-&quot;$&quot;* #,##0_-;\-&quot;$&quot;* #,##0_-;_-&quot;$&quot;* &quot;-&quot;??_-;_-@_-"/>
    <numFmt numFmtId="170" formatCode="0_ ;\-0\ "/>
    <numFmt numFmtId="171" formatCode="#,##0_ ;\-#,##0\ "/>
    <numFmt numFmtId="172" formatCode="0."/>
  </numFmts>
  <fonts count="60">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0"/>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sz val="12"/>
      <name val="Calibri"/>
      <family val="2"/>
    </font>
    <font>
      <b/>
      <u/>
      <sz val="9"/>
      <color indexed="81"/>
      <name val="Tahoma"/>
      <family val="2"/>
    </font>
    <font>
      <b/>
      <i/>
      <sz val="10"/>
      <color indexed="81"/>
      <name val="Tahoma"/>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8"/>
      <color theme="0"/>
      <name val="Calibri"/>
      <family val="2"/>
      <scheme val="minor"/>
    </font>
    <font>
      <sz val="14"/>
      <color theme="1"/>
      <name val="Calibri"/>
      <family val="2"/>
      <scheme val="minor"/>
    </font>
    <font>
      <b/>
      <sz val="12"/>
      <name val="Calibri"/>
      <family val="2"/>
      <scheme val="minor"/>
    </font>
    <font>
      <b/>
      <sz val="11"/>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11"/>
      <name val="Calibri"/>
      <family val="2"/>
      <scheme val="minor"/>
    </font>
    <font>
      <sz val="9"/>
      <color indexed="8"/>
      <name val="Calibri"/>
      <family val="2"/>
      <scheme val="minor"/>
    </font>
    <font>
      <b/>
      <sz val="10"/>
      <color theme="0"/>
      <name val="Calibri"/>
      <family val="2"/>
      <scheme val="minor"/>
    </font>
    <font>
      <sz val="16"/>
      <color theme="1"/>
      <name val="Calibri"/>
      <family val="2"/>
      <scheme val="minor"/>
    </font>
    <font>
      <b/>
      <sz val="20"/>
      <color theme="1"/>
      <name val="Calibri"/>
      <family val="2"/>
      <scheme val="minor"/>
    </font>
    <font>
      <b/>
      <sz val="10"/>
      <name val="Calibri"/>
      <family val="2"/>
      <scheme val="minor"/>
    </font>
  </fonts>
  <fills count="28">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FFD597"/>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theme="2" tint="-0.499984740745262"/>
        <bgColor indexed="64"/>
      </patternFill>
    </fill>
    <fill>
      <patternFill patternType="solid">
        <fgColor theme="9" tint="0.79998168889431442"/>
        <bgColor indexed="64"/>
      </patternFill>
    </fill>
  </fills>
  <borders count="18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right/>
      <top/>
      <bottom style="thin">
        <color theme="6"/>
      </bottom>
      <diagonal/>
    </border>
    <border>
      <left style="medium">
        <color indexed="64"/>
      </left>
      <right style="thin">
        <color rgb="FF92D050"/>
      </right>
      <top style="thin">
        <color rgb="FF92D050"/>
      </top>
      <bottom style="medium">
        <color indexed="64"/>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medium">
        <color theme="0"/>
      </left>
      <right style="thin">
        <color theme="0" tint="-0.499984740745262"/>
      </right>
      <top style="thin">
        <color theme="0" tint="-0.499984740745262"/>
      </top>
      <bottom style="medium">
        <color theme="0"/>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theme="0"/>
      </left>
      <right/>
      <top style="medium">
        <color theme="0"/>
      </top>
      <bottom/>
      <diagonal/>
    </border>
    <border>
      <left/>
      <right/>
      <top style="medium">
        <color theme="0"/>
      </top>
      <bottom/>
      <diagonal/>
    </border>
    <border>
      <left style="medium">
        <color theme="0"/>
      </left>
      <right/>
      <top style="thin">
        <color theme="0"/>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3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1"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1"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1"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1" fillId="12" borderId="0" applyNumberFormat="0" applyBorder="0" applyAlignment="0" applyProtection="0"/>
    <xf numFmtId="168" fontId="2" fillId="0" borderId="0" applyFont="0" applyFill="0" applyBorder="0" applyAlignment="0" applyProtection="0"/>
    <xf numFmtId="44" fontId="31" fillId="0" borderId="0" applyFont="0" applyFill="0" applyBorder="0" applyAlignment="0" applyProtection="0"/>
    <xf numFmtId="0" fontId="2" fillId="0" borderId="0"/>
    <xf numFmtId="0" fontId="31" fillId="0" borderId="0"/>
    <xf numFmtId="0" fontId="24" fillId="0" borderId="0"/>
    <xf numFmtId="9" fontId="31"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cellStyleXfs>
  <cellXfs count="802">
    <xf numFmtId="0" fontId="0" fillId="0" borderId="0" xfId="0"/>
    <xf numFmtId="0" fontId="0" fillId="0" borderId="0" xfId="0" applyFill="1"/>
    <xf numFmtId="0" fontId="33" fillId="0" borderId="0" xfId="0" applyFont="1"/>
    <xf numFmtId="0" fontId="34" fillId="0" borderId="0" xfId="0" applyFont="1"/>
    <xf numFmtId="0" fontId="34" fillId="0" borderId="0" xfId="0" applyFont="1" applyFill="1" applyProtection="1"/>
    <xf numFmtId="42" fontId="35" fillId="14" borderId="68" xfId="24" applyNumberFormat="1" applyFont="1" applyFill="1" applyBorder="1" applyAlignment="1" applyProtection="1">
      <alignment vertical="center"/>
      <protection locked="0"/>
    </xf>
    <xf numFmtId="42" fontId="35" fillId="0" borderId="68" xfId="24" applyNumberFormat="1" applyFont="1" applyFill="1" applyBorder="1" applyAlignment="1" applyProtection="1">
      <alignment vertical="center"/>
      <protection locked="0"/>
    </xf>
    <xf numFmtId="42" fontId="35" fillId="0" borderId="69" xfId="24" applyNumberFormat="1" applyFont="1" applyFill="1" applyBorder="1" applyAlignment="1" applyProtection="1">
      <alignment vertical="center"/>
      <protection locked="0"/>
    </xf>
    <xf numFmtId="0" fontId="34" fillId="0" borderId="0" xfId="0" applyFont="1" applyFill="1" applyAlignment="1" applyProtection="1">
      <alignment horizontal="center"/>
    </xf>
    <xf numFmtId="0" fontId="34" fillId="0" borderId="70" xfId="0" applyFont="1" applyFill="1" applyBorder="1" applyAlignment="1" applyProtection="1">
      <alignment horizontal="center" vertical="center"/>
    </xf>
    <xf numFmtId="0" fontId="34" fillId="0" borderId="70" xfId="0" applyFont="1" applyFill="1" applyBorder="1" applyAlignment="1" applyProtection="1">
      <alignment vertical="center" wrapText="1"/>
    </xf>
    <xf numFmtId="3" fontId="34" fillId="0" borderId="70" xfId="0" applyNumberFormat="1" applyFont="1" applyFill="1" applyBorder="1" applyAlignment="1" applyProtection="1">
      <alignment vertical="center"/>
    </xf>
    <xf numFmtId="10" fontId="34" fillId="0" borderId="70" xfId="0" applyNumberFormat="1" applyFont="1" applyFill="1" applyBorder="1" applyAlignment="1" applyProtection="1">
      <alignment horizontal="center" vertical="center"/>
    </xf>
    <xf numFmtId="0" fontId="34" fillId="0" borderId="70" xfId="0" applyFont="1" applyFill="1" applyBorder="1" applyAlignment="1" applyProtection="1">
      <alignment vertical="center"/>
    </xf>
    <xf numFmtId="41" fontId="34" fillId="0" borderId="70" xfId="0" applyNumberFormat="1" applyFont="1" applyFill="1" applyBorder="1" applyAlignment="1" applyProtection="1">
      <alignment vertical="center"/>
    </xf>
    <xf numFmtId="41" fontId="34" fillId="0" borderId="0" xfId="0" applyNumberFormat="1" applyFont="1" applyFill="1" applyProtection="1"/>
    <xf numFmtId="9" fontId="34" fillId="0" borderId="0" xfId="0" applyNumberFormat="1" applyFont="1" applyFill="1" applyAlignment="1" applyProtection="1">
      <alignment horizontal="center" vertical="center"/>
    </xf>
    <xf numFmtId="0" fontId="33" fillId="0" borderId="0" xfId="0" applyFont="1" applyFill="1" applyProtection="1"/>
    <xf numFmtId="42" fontId="36" fillId="14" borderId="68" xfId="24" applyNumberFormat="1" applyFont="1" applyFill="1" applyBorder="1" applyAlignment="1" applyProtection="1">
      <alignment vertical="center"/>
      <protection locked="0"/>
    </xf>
    <xf numFmtId="42" fontId="36" fillId="0" borderId="68" xfId="24" applyNumberFormat="1" applyFont="1" applyFill="1" applyBorder="1" applyAlignment="1" applyProtection="1">
      <alignment vertical="center"/>
      <protection locked="0"/>
    </xf>
    <xf numFmtId="0" fontId="36" fillId="0" borderId="0" xfId="0" applyFont="1" applyFill="1" applyBorder="1" applyAlignment="1">
      <alignment vertical="center" wrapText="1"/>
    </xf>
    <xf numFmtId="170" fontId="36" fillId="15" borderId="1" xfId="0" applyNumberFormat="1" applyFont="1" applyFill="1" applyBorder="1" applyAlignment="1">
      <alignment horizontal="center" vertical="center"/>
    </xf>
    <xf numFmtId="170" fontId="36" fillId="15" borderId="2" xfId="0" applyNumberFormat="1" applyFont="1" applyFill="1" applyBorder="1" applyAlignment="1">
      <alignment horizontal="center" vertical="center"/>
    </xf>
    <xf numFmtId="0" fontId="36" fillId="15" borderId="1" xfId="0" applyFont="1" applyFill="1" applyBorder="1" applyAlignment="1">
      <alignment horizontal="left" vertical="center" wrapText="1"/>
    </xf>
    <xf numFmtId="0" fontId="36" fillId="15" borderId="3" xfId="0" applyFont="1" applyFill="1" applyBorder="1" applyAlignment="1">
      <alignment horizontal="left" vertical="center" wrapText="1"/>
    </xf>
    <xf numFmtId="0" fontId="0" fillId="0" borderId="0" xfId="0" applyFont="1" applyFill="1" applyProtection="1"/>
    <xf numFmtId="0" fontId="37" fillId="0" borderId="0" xfId="0" applyFont="1" applyFill="1" applyAlignment="1" applyProtection="1"/>
    <xf numFmtId="0" fontId="0" fillId="0" borderId="0" xfId="0" applyFont="1" applyFill="1" applyAlignment="1" applyProtection="1">
      <alignment horizontal="center"/>
    </xf>
    <xf numFmtId="3" fontId="0" fillId="0" borderId="70" xfId="0" applyNumberFormat="1" applyFont="1" applyFill="1" applyBorder="1" applyAlignment="1" applyProtection="1">
      <alignment vertical="center"/>
    </xf>
    <xf numFmtId="10" fontId="0" fillId="0" borderId="70" xfId="0" applyNumberFormat="1" applyFont="1" applyFill="1" applyBorder="1" applyAlignment="1" applyProtection="1">
      <alignment horizontal="center" vertical="center"/>
    </xf>
    <xf numFmtId="0" fontId="32" fillId="0" borderId="0" xfId="0" applyFont="1" applyFill="1" applyAlignment="1" applyProtection="1">
      <alignment horizontal="center"/>
    </xf>
    <xf numFmtId="41" fontId="0" fillId="0" borderId="70"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4" fillId="0" borderId="0" xfId="0" applyNumberFormat="1" applyFont="1" applyAlignment="1">
      <alignment horizontal="right" vertical="center"/>
    </xf>
    <xf numFmtId="0" fontId="32" fillId="0" borderId="0" xfId="0" applyFont="1"/>
    <xf numFmtId="0" fontId="34" fillId="0" borderId="0" xfId="0" applyFont="1" applyFill="1" applyBorder="1" applyAlignment="1">
      <alignment horizontal="center" vertical="center"/>
    </xf>
    <xf numFmtId="0" fontId="34" fillId="0" borderId="0" xfId="0" applyFont="1" applyFill="1" applyBorder="1" applyAlignment="1">
      <alignment vertical="center" wrapText="1"/>
    </xf>
    <xf numFmtId="0" fontId="38" fillId="0" borderId="0" xfId="0" applyFont="1" applyFill="1" applyBorder="1" applyAlignment="1">
      <alignment vertical="center" wrapText="1"/>
    </xf>
    <xf numFmtId="0" fontId="0" fillId="0" borderId="0" xfId="0" applyFill="1" applyBorder="1"/>
    <xf numFmtId="0" fontId="37" fillId="16" borderId="0" xfId="0" applyFont="1" applyFill="1" applyAlignment="1">
      <alignment horizontal="center" vertical="center"/>
    </xf>
    <xf numFmtId="0" fontId="37" fillId="16" borderId="0" xfId="0" applyFont="1" applyFill="1"/>
    <xf numFmtId="0" fontId="33" fillId="0" borderId="0" xfId="0" applyFont="1" applyFill="1" applyAlignment="1">
      <alignment horizontal="justify" vertical="center" wrapText="1"/>
    </xf>
    <xf numFmtId="0" fontId="33" fillId="13" borderId="0" xfId="0" applyFont="1" applyFill="1"/>
    <xf numFmtId="165" fontId="33" fillId="0" borderId="0" xfId="0" applyNumberFormat="1" applyFont="1" applyFill="1" applyBorder="1" applyAlignment="1">
      <alignment horizontal="center" vertical="center"/>
    </xf>
    <xf numFmtId="0" fontId="33" fillId="0" borderId="0" xfId="0" applyFont="1" applyFill="1" applyAlignment="1">
      <alignment vertical="center" wrapText="1"/>
    </xf>
    <xf numFmtId="0" fontId="33" fillId="13" borderId="0" xfId="0" applyFont="1" applyFill="1" applyAlignment="1">
      <alignment vertical="center" wrapText="1"/>
    </xf>
    <xf numFmtId="165" fontId="33" fillId="13" borderId="0" xfId="0" applyNumberFormat="1" applyFont="1" applyFill="1" applyBorder="1" applyAlignment="1">
      <alignment horizontal="center" vertical="center"/>
    </xf>
    <xf numFmtId="165" fontId="33" fillId="0" borderId="0" xfId="0" applyNumberFormat="1" applyFont="1" applyFill="1" applyAlignment="1">
      <alignment horizontal="center" vertical="center"/>
    </xf>
    <xf numFmtId="0" fontId="33" fillId="0" borderId="0" xfId="0" applyFont="1" applyFill="1"/>
    <xf numFmtId="0" fontId="33" fillId="15" borderId="4" xfId="0" applyNumberFormat="1" applyFont="1" applyFill="1" applyBorder="1" applyAlignment="1">
      <alignment horizontal="justify" vertical="top" wrapText="1"/>
    </xf>
    <xf numFmtId="0" fontId="33" fillId="15" borderId="5" xfId="0" applyNumberFormat="1" applyFont="1" applyFill="1" applyBorder="1" applyAlignment="1">
      <alignment horizontal="justify" vertical="top" wrapText="1"/>
    </xf>
    <xf numFmtId="172" fontId="34" fillId="0" borderId="0" xfId="0" applyNumberFormat="1" applyFont="1" applyFill="1" applyBorder="1" applyAlignment="1">
      <alignment horizontal="right" vertical="center"/>
    </xf>
    <xf numFmtId="0" fontId="32" fillId="0" borderId="0" xfId="0" applyFont="1" applyFill="1" applyAlignment="1">
      <alignment horizontal="justify" vertical="center" wrapText="1"/>
    </xf>
    <xf numFmtId="0" fontId="0" fillId="0" borderId="0" xfId="0" applyFill="1" applyAlignment="1">
      <alignment horizontal="justify" vertical="center" wrapText="1"/>
    </xf>
    <xf numFmtId="172" fontId="34" fillId="0" borderId="0" xfId="0" applyNumberFormat="1" applyFont="1" applyFill="1" applyAlignment="1">
      <alignment horizontal="right" vertical="center"/>
    </xf>
    <xf numFmtId="0" fontId="34" fillId="0" borderId="0" xfId="0" applyFont="1" applyFill="1" applyAlignment="1">
      <alignment horizontal="center" vertical="center"/>
    </xf>
    <xf numFmtId="0" fontId="34" fillId="0" borderId="0" xfId="0" applyFont="1" applyFill="1" applyAlignment="1">
      <alignment vertical="center" wrapText="1"/>
    </xf>
    <xf numFmtId="9" fontId="34" fillId="0" borderId="0" xfId="0" applyNumberFormat="1" applyFont="1" applyFill="1" applyAlignment="1">
      <alignment horizontal="left" vertical="center" wrapText="1"/>
    </xf>
    <xf numFmtId="9" fontId="34" fillId="0" borderId="0" xfId="0" applyNumberFormat="1" applyFont="1" applyFill="1" applyAlignment="1">
      <alignment vertical="center" wrapText="1"/>
    </xf>
    <xf numFmtId="0" fontId="38" fillId="0" borderId="0" xfId="0" applyFont="1" applyFill="1" applyAlignment="1">
      <alignment vertical="center" wrapText="1"/>
    </xf>
    <xf numFmtId="165" fontId="39" fillId="17" borderId="0" xfId="0" applyNumberFormat="1" applyFont="1" applyFill="1" applyAlignment="1">
      <alignment horizontal="center" vertical="center"/>
    </xf>
    <xf numFmtId="0" fontId="39" fillId="17" borderId="0" xfId="0" applyFont="1" applyFill="1" applyAlignment="1">
      <alignment horizontal="center" vertical="center" wrapText="1"/>
    </xf>
    <xf numFmtId="42" fontId="35" fillId="0" borderId="68" xfId="0" applyNumberFormat="1" applyFont="1" applyFill="1" applyBorder="1" applyAlignment="1" applyProtection="1">
      <alignment horizontal="center" vertical="center"/>
      <protection locked="0"/>
    </xf>
    <xf numFmtId="170" fontId="36" fillId="0" borderId="71" xfId="0" applyNumberFormat="1" applyFont="1" applyFill="1" applyBorder="1" applyAlignment="1" applyProtection="1">
      <alignment horizontal="center" vertical="center"/>
    </xf>
    <xf numFmtId="42" fontId="36" fillId="0" borderId="68" xfId="0" applyNumberFormat="1" applyFont="1" applyFill="1" applyBorder="1" applyAlignment="1" applyProtection="1">
      <alignment horizontal="center" vertical="center"/>
      <protection locked="0"/>
    </xf>
    <xf numFmtId="0" fontId="34" fillId="0" borderId="6" xfId="0" applyFont="1" applyBorder="1" applyProtection="1">
      <protection locked="0"/>
    </xf>
    <xf numFmtId="0" fontId="34" fillId="0" borderId="0" xfId="0" applyFont="1" applyBorder="1" applyProtection="1">
      <protection locked="0"/>
    </xf>
    <xf numFmtId="169" fontId="34" fillId="0" borderId="0" xfId="23" applyNumberFormat="1" applyFont="1" applyBorder="1" applyAlignment="1" applyProtection="1">
      <protection locked="0"/>
    </xf>
    <xf numFmtId="0" fontId="34" fillId="0" borderId="7" xfId="0" applyFont="1" applyBorder="1" applyProtection="1">
      <protection locked="0"/>
    </xf>
    <xf numFmtId="0" fontId="40" fillId="15" borderId="8" xfId="0" applyFont="1" applyFill="1" applyBorder="1" applyAlignment="1">
      <alignment horizontal="center" vertical="center"/>
    </xf>
    <xf numFmtId="0" fontId="40" fillId="15" borderId="9" xfId="0" applyFont="1" applyFill="1" applyBorder="1" applyAlignment="1">
      <alignment horizontal="center" vertical="center"/>
    </xf>
    <xf numFmtId="0" fontId="33" fillId="15" borderId="4" xfId="0" applyNumberFormat="1" applyFont="1" applyFill="1" applyBorder="1" applyAlignment="1">
      <alignment horizontal="justify" vertical="justify" wrapText="1"/>
    </xf>
    <xf numFmtId="0" fontId="38" fillId="18" borderId="0" xfId="0" applyFont="1" applyFill="1" applyAlignment="1">
      <alignment horizontal="center" vertical="center"/>
    </xf>
    <xf numFmtId="0" fontId="38" fillId="18" borderId="0" xfId="0" applyFont="1" applyFill="1" applyAlignment="1">
      <alignment horizontal="center" vertical="center" wrapText="1"/>
    </xf>
    <xf numFmtId="0" fontId="0" fillId="0" borderId="72" xfId="0" applyFill="1" applyBorder="1" applyAlignment="1" applyProtection="1">
      <alignment horizontal="right"/>
      <protection locked="0"/>
    </xf>
    <xf numFmtId="170" fontId="34" fillId="0" borderId="72" xfId="0" applyNumberFormat="1" applyFont="1" applyBorder="1" applyAlignment="1" applyProtection="1">
      <alignment horizontal="center" vertical="center"/>
      <protection locked="0"/>
    </xf>
    <xf numFmtId="0" fontId="34" fillId="0" borderId="72" xfId="0" applyFont="1" applyFill="1" applyBorder="1" applyAlignment="1" applyProtection="1">
      <alignment wrapText="1"/>
      <protection locked="0"/>
    </xf>
    <xf numFmtId="0" fontId="34" fillId="0" borderId="0" xfId="0" applyFont="1" applyFill="1" applyBorder="1" applyProtection="1"/>
    <xf numFmtId="170" fontId="35" fillId="0" borderId="0" xfId="0" applyNumberFormat="1" applyFont="1" applyFill="1" applyBorder="1" applyAlignment="1">
      <alignment horizontal="center" vertical="center"/>
    </xf>
    <xf numFmtId="0" fontId="35" fillId="0" borderId="73" xfId="24" applyFont="1" applyFill="1" applyBorder="1" applyAlignment="1" applyProtection="1">
      <alignment horizontal="left" vertical="center"/>
    </xf>
    <xf numFmtId="0" fontId="41" fillId="0" borderId="0" xfId="0" applyFont="1" applyFill="1" applyBorder="1" applyAlignment="1">
      <alignment horizontal="center" vertical="center"/>
    </xf>
    <xf numFmtId="0" fontId="0" fillId="0" borderId="6" xfId="0" applyBorder="1"/>
    <xf numFmtId="0" fontId="0" fillId="0" borderId="7" xfId="0" applyBorder="1"/>
    <xf numFmtId="0" fontId="33" fillId="0" borderId="0" xfId="0" applyFont="1" applyBorder="1"/>
    <xf numFmtId="0" fontId="0" fillId="0" borderId="0" xfId="0" applyBorder="1" applyAlignment="1">
      <alignment horizontal="left"/>
    </xf>
    <xf numFmtId="0" fontId="42" fillId="0" borderId="0" xfId="0" applyFont="1" applyFill="1" applyAlignment="1"/>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7" xfId="0" applyBorder="1" applyAlignment="1" applyProtection="1">
      <alignment vertical="top" wrapText="1"/>
      <protection locked="0"/>
    </xf>
    <xf numFmtId="0" fontId="42" fillId="19" borderId="10" xfId="0" applyFont="1" applyFill="1" applyBorder="1" applyAlignment="1">
      <alignment vertical="center" wrapText="1"/>
    </xf>
    <xf numFmtId="0" fontId="42" fillId="19" borderId="1" xfId="0" applyFont="1" applyFill="1" applyBorder="1" applyAlignment="1"/>
    <xf numFmtId="0" fontId="42" fillId="19" borderId="13" xfId="0" applyFont="1" applyFill="1" applyBorder="1" applyAlignment="1">
      <alignment vertical="center" wrapText="1"/>
    </xf>
    <xf numFmtId="169" fontId="34" fillId="0" borderId="0" xfId="23" applyNumberFormat="1" applyFont="1" applyBorder="1" applyAlignment="1" applyProtection="1">
      <alignment vertical="center"/>
      <protection locked="0"/>
    </xf>
    <xf numFmtId="169" fontId="34" fillId="0" borderId="7" xfId="23" applyNumberFormat="1" applyFont="1" applyBorder="1" applyAlignment="1" applyProtection="1">
      <alignment vertical="center"/>
      <protection locked="0"/>
    </xf>
    <xf numFmtId="0" fontId="0" fillId="0" borderId="6" xfId="0" applyBorder="1" applyAlignment="1" applyProtection="1">
      <protection locked="0"/>
    </xf>
    <xf numFmtId="0" fontId="0" fillId="0" borderId="0" xfId="0" applyBorder="1" applyAlignment="1" applyProtection="1">
      <protection locked="0"/>
    </xf>
    <xf numFmtId="0" fontId="42" fillId="19" borderId="10" xfId="0" applyFont="1" applyFill="1" applyBorder="1" applyAlignment="1"/>
    <xf numFmtId="0" fontId="42" fillId="19" borderId="11" xfId="0" applyFont="1" applyFill="1" applyBorder="1" applyAlignment="1"/>
    <xf numFmtId="0" fontId="42" fillId="19" borderId="10" xfId="0" applyFont="1" applyFill="1" applyBorder="1" applyAlignment="1">
      <alignment vertical="top" wrapText="1"/>
    </xf>
    <xf numFmtId="0" fontId="42" fillId="19" borderId="14" xfId="0" applyFont="1" applyFill="1" applyBorder="1" applyAlignment="1">
      <alignment vertical="top"/>
    </xf>
    <xf numFmtId="0" fontId="40" fillId="19" borderId="15" xfId="0" applyFont="1" applyFill="1" applyBorder="1" applyAlignment="1">
      <alignment vertical="top"/>
    </xf>
    <xf numFmtId="0" fontId="40" fillId="19" borderId="15" xfId="0" applyFont="1" applyFill="1" applyBorder="1" applyAlignment="1"/>
    <xf numFmtId="0" fontId="40" fillId="19" borderId="10" xfId="0" applyFont="1" applyFill="1" applyBorder="1" applyAlignment="1">
      <alignment vertical="top" wrapText="1"/>
    </xf>
    <xf numFmtId="0" fontId="40" fillId="0" borderId="10" xfId="0" applyFont="1" applyBorder="1" applyAlignment="1" applyProtection="1">
      <alignment vertical="top"/>
      <protection locked="0"/>
    </xf>
    <xf numFmtId="0" fontId="40" fillId="0" borderId="16" xfId="0" applyFont="1" applyBorder="1" applyAlignment="1" applyProtection="1">
      <alignment vertical="top"/>
      <protection locked="0"/>
    </xf>
    <xf numFmtId="0" fontId="0" fillId="19" borderId="10" xfId="0" applyFont="1" applyFill="1" applyBorder="1" applyAlignment="1">
      <alignment vertical="top" wrapText="1"/>
    </xf>
    <xf numFmtId="0" fontId="0" fillId="19" borderId="11" xfId="0" applyFont="1" applyFill="1" applyBorder="1" applyAlignment="1">
      <alignment vertical="top" wrapText="1"/>
    </xf>
    <xf numFmtId="0" fontId="40" fillId="19" borderId="10" xfId="0" applyFont="1" applyFill="1" applyBorder="1" applyAlignment="1">
      <alignment vertical="top"/>
    </xf>
    <xf numFmtId="0" fontId="42" fillId="0" borderId="0" xfId="0" applyFont="1" applyBorder="1" applyAlignment="1" applyProtection="1">
      <alignment vertical="top" wrapText="1"/>
      <protection locked="0"/>
    </xf>
    <xf numFmtId="0" fontId="40" fillId="19" borderId="10" xfId="0" applyFont="1" applyFill="1" applyBorder="1" applyAlignment="1">
      <alignment vertical="center"/>
    </xf>
    <xf numFmtId="169" fontId="40" fillId="0" borderId="16" xfId="23" applyNumberFormat="1" applyFont="1" applyBorder="1" applyAlignment="1" applyProtection="1">
      <alignment vertical="center"/>
      <protection locked="0"/>
    </xf>
    <xf numFmtId="169" fontId="38" fillId="0" borderId="0" xfId="23" applyNumberFormat="1" applyFont="1" applyFill="1" applyBorder="1" applyAlignment="1" applyProtection="1"/>
    <xf numFmtId="0" fontId="40" fillId="19" borderId="17" xfId="0" applyFont="1" applyFill="1" applyBorder="1" applyAlignment="1">
      <alignment vertical="top"/>
    </xf>
    <xf numFmtId="0" fontId="42" fillId="19" borderId="12" xfId="0" applyFont="1" applyFill="1" applyBorder="1" applyAlignment="1"/>
    <xf numFmtId="0" fontId="40" fillId="19" borderId="18" xfId="0" applyFont="1" applyFill="1" applyBorder="1" applyAlignment="1">
      <alignment vertical="top"/>
    </xf>
    <xf numFmtId="0" fontId="40" fillId="19" borderId="17" xfId="0" applyFont="1" applyFill="1" applyBorder="1" applyAlignment="1">
      <alignment vertical="center"/>
    </xf>
    <xf numFmtId="0" fontId="42" fillId="19" borderId="12" xfId="0" applyFont="1" applyFill="1" applyBorder="1" applyAlignment="1">
      <alignment vertical="top" wrapText="1"/>
    </xf>
    <xf numFmtId="0" fontId="42" fillId="19" borderId="19" xfId="0" applyFont="1" applyFill="1" applyBorder="1" applyAlignment="1">
      <alignment vertical="center"/>
    </xf>
    <xf numFmtId="0" fontId="43" fillId="0" borderId="8" xfId="0" applyFont="1" applyBorder="1" applyAlignment="1" applyProtection="1">
      <alignment vertical="top"/>
      <protection locked="0"/>
    </xf>
    <xf numFmtId="0" fontId="43" fillId="0" borderId="8" xfId="0" applyFont="1" applyBorder="1" applyAlignment="1" applyProtection="1">
      <protection locked="0"/>
    </xf>
    <xf numFmtId="0" fontId="37" fillId="0" borderId="8" xfId="0" applyFont="1" applyFill="1" applyBorder="1" applyAlignment="1"/>
    <xf numFmtId="0" fontId="44" fillId="0" borderId="9" xfId="0" applyFont="1" applyFill="1" applyBorder="1" applyAlignment="1" applyProtection="1">
      <protection locked="0"/>
    </xf>
    <xf numFmtId="0" fontId="34" fillId="0" borderId="20" xfId="0" applyFont="1" applyBorder="1"/>
    <xf numFmtId="0" fontId="34" fillId="0" borderId="21" xfId="0" applyFont="1" applyBorder="1"/>
    <xf numFmtId="0" fontId="34" fillId="0" borderId="22" xfId="0" applyFont="1" applyBorder="1"/>
    <xf numFmtId="3" fontId="34" fillId="0" borderId="0" xfId="0" applyNumberFormat="1" applyFont="1"/>
    <xf numFmtId="171" fontId="34" fillId="0" borderId="0" xfId="0" applyNumberFormat="1" applyFont="1"/>
    <xf numFmtId="0" fontId="36" fillId="0" borderId="71" xfId="24" applyFont="1" applyFill="1" applyBorder="1" applyAlignment="1" applyProtection="1">
      <alignment horizontal="center" vertical="center"/>
    </xf>
    <xf numFmtId="0" fontId="0" fillId="0" borderId="0" xfId="0" applyBorder="1"/>
    <xf numFmtId="170" fontId="36" fillId="0" borderId="74" xfId="0" applyNumberFormat="1" applyFont="1" applyFill="1" applyBorder="1" applyAlignment="1" applyProtection="1">
      <alignment horizontal="center" vertical="center"/>
    </xf>
    <xf numFmtId="42" fontId="36" fillId="14" borderId="69" xfId="24" applyNumberFormat="1" applyFont="1" applyFill="1" applyBorder="1" applyAlignment="1" applyProtection="1">
      <alignment vertical="center"/>
      <protection locked="0"/>
    </xf>
    <xf numFmtId="170" fontId="36" fillId="0" borderId="75" xfId="0" applyNumberFormat="1" applyFont="1" applyFill="1" applyBorder="1" applyAlignment="1" applyProtection="1">
      <alignment horizontal="center" vertical="center"/>
    </xf>
    <xf numFmtId="42" fontId="36" fillId="0" borderId="76" xfId="24" applyNumberFormat="1" applyFont="1" applyFill="1" applyBorder="1" applyAlignment="1" applyProtection="1">
      <alignment vertical="center"/>
      <protection locked="0"/>
    </xf>
    <xf numFmtId="0" fontId="0" fillId="20" borderId="0" xfId="0" applyFont="1" applyFill="1"/>
    <xf numFmtId="0" fontId="32" fillId="21" borderId="0" xfId="0" applyFont="1" applyFill="1" applyAlignment="1">
      <alignment horizontal="center" vertical="center" wrapText="1"/>
    </xf>
    <xf numFmtId="0" fontId="32" fillId="21" borderId="77" xfId="0" applyFont="1" applyFill="1" applyBorder="1" applyAlignment="1" applyProtection="1">
      <alignment horizontal="center"/>
    </xf>
    <xf numFmtId="0" fontId="32" fillId="21" borderId="78" xfId="0" applyFont="1" applyFill="1" applyBorder="1" applyAlignment="1" applyProtection="1">
      <alignment horizontal="center"/>
    </xf>
    <xf numFmtId="41" fontId="32" fillId="21" borderId="78" xfId="0" applyNumberFormat="1" applyFont="1" applyFill="1" applyBorder="1" applyAlignment="1" applyProtection="1">
      <alignment horizontal="center"/>
    </xf>
    <xf numFmtId="9" fontId="32" fillId="21" borderId="79" xfId="0" applyNumberFormat="1" applyFont="1" applyFill="1" applyBorder="1" applyAlignment="1" applyProtection="1">
      <alignment horizontal="center" vertical="center"/>
    </xf>
    <xf numFmtId="0" fontId="0" fillId="21" borderId="77" xfId="0" applyFont="1" applyFill="1" applyBorder="1" applyAlignment="1" applyProtection="1">
      <alignment horizontal="center" vertical="center"/>
    </xf>
    <xf numFmtId="0" fontId="45" fillId="21" borderId="78" xfId="0" applyFont="1" applyFill="1" applyBorder="1" applyAlignment="1" applyProtection="1">
      <alignment horizontal="right" vertical="center" wrapText="1"/>
    </xf>
    <xf numFmtId="41" fontId="45" fillId="21" borderId="70" xfId="0" applyNumberFormat="1" applyFont="1" applyFill="1" applyBorder="1" applyAlignment="1" applyProtection="1">
      <alignment vertical="center"/>
    </xf>
    <xf numFmtId="10" fontId="45" fillId="21" borderId="70" xfId="0" applyNumberFormat="1" applyFont="1" applyFill="1" applyBorder="1" applyAlignment="1" applyProtection="1">
      <alignment vertical="center"/>
    </xf>
    <xf numFmtId="0" fontId="32" fillId="21" borderId="70" xfId="0" applyFont="1" applyFill="1" applyBorder="1" applyAlignment="1" applyProtection="1">
      <alignment horizontal="center"/>
    </xf>
    <xf numFmtId="41" fontId="32" fillId="21" borderId="70" xfId="0" applyNumberFormat="1" applyFont="1" applyFill="1" applyBorder="1" applyAlignment="1" applyProtection="1">
      <alignment horizontal="center"/>
    </xf>
    <xf numFmtId="9" fontId="32" fillId="21" borderId="70" xfId="0" applyNumberFormat="1" applyFont="1" applyFill="1" applyBorder="1" applyAlignment="1" applyProtection="1">
      <alignment horizontal="center" vertical="center"/>
    </xf>
    <xf numFmtId="10" fontId="45" fillId="21" borderId="70" xfId="27" applyNumberFormat="1" applyFont="1" applyFill="1" applyBorder="1" applyAlignment="1" applyProtection="1">
      <alignment horizontal="center" vertical="center"/>
    </xf>
    <xf numFmtId="0" fontId="38" fillId="21" borderId="77" xfId="0" applyFont="1" applyFill="1" applyBorder="1" applyAlignment="1" applyProtection="1">
      <alignment horizontal="center"/>
    </xf>
    <xf numFmtId="0" fontId="38" fillId="21" borderId="78" xfId="0" applyFont="1" applyFill="1" applyBorder="1" applyAlignment="1" applyProtection="1">
      <alignment horizontal="center"/>
    </xf>
    <xf numFmtId="41" fontId="38" fillId="21" borderId="78" xfId="0" applyNumberFormat="1" applyFont="1" applyFill="1" applyBorder="1" applyAlignment="1" applyProtection="1">
      <alignment horizontal="center"/>
    </xf>
    <xf numFmtId="9" fontId="38" fillId="21" borderId="79" xfId="0" applyNumberFormat="1" applyFont="1" applyFill="1" applyBorder="1" applyAlignment="1" applyProtection="1">
      <alignment horizontal="center" vertical="center"/>
    </xf>
    <xf numFmtId="0" fontId="34" fillId="21" borderId="77" xfId="0" applyFont="1" applyFill="1" applyBorder="1" applyAlignment="1" applyProtection="1">
      <alignment horizontal="center" vertical="center"/>
    </xf>
    <xf numFmtId="0" fontId="46" fillId="21" borderId="78" xfId="0" applyFont="1" applyFill="1" applyBorder="1" applyAlignment="1" applyProtection="1">
      <alignment horizontal="right" vertical="center" wrapText="1"/>
    </xf>
    <xf numFmtId="41" fontId="46" fillId="21" borderId="70" xfId="0" applyNumberFormat="1" applyFont="1" applyFill="1" applyBorder="1" applyAlignment="1" applyProtection="1">
      <alignment vertical="center"/>
    </xf>
    <xf numFmtId="10" fontId="46" fillId="21" borderId="70" xfId="0" applyNumberFormat="1" applyFont="1" applyFill="1" applyBorder="1" applyAlignment="1" applyProtection="1">
      <alignment vertical="center"/>
    </xf>
    <xf numFmtId="0" fontId="38" fillId="21" borderId="70" xfId="0" applyFont="1" applyFill="1" applyBorder="1" applyAlignment="1" applyProtection="1">
      <alignment horizontal="center"/>
    </xf>
    <xf numFmtId="41" fontId="38" fillId="21" borderId="70" xfId="0" applyNumberFormat="1" applyFont="1" applyFill="1" applyBorder="1" applyAlignment="1" applyProtection="1">
      <alignment horizontal="center"/>
    </xf>
    <xf numFmtId="9" fontId="38" fillId="21" borderId="70" xfId="0" applyNumberFormat="1" applyFont="1" applyFill="1" applyBorder="1" applyAlignment="1" applyProtection="1">
      <alignment horizontal="center" vertical="center"/>
    </xf>
    <xf numFmtId="10" fontId="46" fillId="21" borderId="70" xfId="27" applyNumberFormat="1" applyFont="1" applyFill="1" applyBorder="1" applyAlignment="1" applyProtection="1">
      <alignment horizontal="center" vertical="center"/>
    </xf>
    <xf numFmtId="0" fontId="47" fillId="22" borderId="80" xfId="0" applyFont="1" applyFill="1" applyBorder="1" applyAlignment="1">
      <alignment horizontal="center" vertical="center"/>
    </xf>
    <xf numFmtId="0" fontId="47" fillId="22" borderId="81" xfId="0" applyFont="1" applyFill="1" applyBorder="1" applyAlignment="1">
      <alignment horizontal="left" vertical="center" wrapText="1"/>
    </xf>
    <xf numFmtId="0" fontId="47" fillId="22" borderId="81" xfId="0" applyFont="1" applyFill="1" applyBorder="1" applyAlignment="1">
      <alignment horizontal="center" vertical="center" wrapText="1"/>
    </xf>
    <xf numFmtId="0" fontId="48" fillId="22" borderId="13" xfId="0" applyFont="1" applyFill="1" applyBorder="1" applyAlignment="1">
      <alignment horizontal="center" vertical="center"/>
    </xf>
    <xf numFmtId="0" fontId="48" fillId="22" borderId="23" xfId="0" applyFont="1" applyFill="1" applyBorder="1" applyAlignment="1">
      <alignment horizontal="center" vertical="center"/>
    </xf>
    <xf numFmtId="0" fontId="0" fillId="0" borderId="0" xfId="0" applyFont="1" applyFill="1"/>
    <xf numFmtId="0" fontId="47" fillId="22" borderId="0" xfId="0" applyFont="1" applyFill="1" applyBorder="1" applyAlignment="1">
      <alignment vertical="center"/>
    </xf>
    <xf numFmtId="0" fontId="47" fillId="22" borderId="7" xfId="0" applyFont="1" applyFill="1" applyBorder="1" applyAlignment="1">
      <alignment vertical="center"/>
    </xf>
    <xf numFmtId="170" fontId="38" fillId="22" borderId="82" xfId="0" applyNumberFormat="1" applyFont="1" applyFill="1" applyBorder="1" applyAlignment="1" applyProtection="1">
      <alignment horizontal="center" vertical="center"/>
    </xf>
    <xf numFmtId="42" fontId="38" fillId="22" borderId="83" xfId="24" applyNumberFormat="1" applyFont="1" applyFill="1" applyBorder="1" applyAlignment="1" applyProtection="1">
      <alignment vertical="center"/>
    </xf>
    <xf numFmtId="9" fontId="38" fillId="22" borderId="84" xfId="27" applyNumberFormat="1" applyFont="1" applyFill="1" applyBorder="1" applyAlignment="1" applyProtection="1">
      <alignment horizontal="center" vertical="center"/>
    </xf>
    <xf numFmtId="170" fontId="38" fillId="22" borderId="73" xfId="0" applyNumberFormat="1" applyFont="1" applyFill="1" applyBorder="1" applyAlignment="1" applyProtection="1">
      <alignment horizontal="center" vertical="center"/>
    </xf>
    <xf numFmtId="42" fontId="38" fillId="22" borderId="68" xfId="24" applyNumberFormat="1" applyFont="1" applyFill="1" applyBorder="1" applyAlignment="1" applyProtection="1">
      <alignment vertical="center"/>
    </xf>
    <xf numFmtId="9" fontId="38" fillId="22" borderId="85" xfId="27" applyNumberFormat="1" applyFont="1" applyFill="1" applyBorder="1" applyAlignment="1" applyProtection="1">
      <alignment horizontal="center" vertical="center"/>
    </xf>
    <xf numFmtId="9" fontId="38" fillId="22" borderId="86" xfId="27" applyNumberFormat="1" applyFont="1" applyFill="1" applyBorder="1" applyAlignment="1" applyProtection="1">
      <alignment horizontal="center" vertical="center"/>
    </xf>
    <xf numFmtId="49" fontId="38" fillId="22" borderId="73" xfId="0" applyNumberFormat="1" applyFont="1" applyFill="1" applyBorder="1" applyAlignment="1" applyProtection="1">
      <alignment horizontal="center" vertical="center"/>
    </xf>
    <xf numFmtId="42" fontId="38" fillId="22" borderId="87" xfId="24" applyNumberFormat="1" applyFont="1" applyFill="1" applyBorder="1" applyAlignment="1" applyProtection="1">
      <alignment vertical="center"/>
    </xf>
    <xf numFmtId="9" fontId="38" fillId="22" borderId="88" xfId="27" applyNumberFormat="1" applyFont="1" applyFill="1" applyBorder="1" applyAlignment="1" applyProtection="1">
      <alignment horizontal="center" vertical="center"/>
    </xf>
    <xf numFmtId="42" fontId="46" fillId="22" borderId="89" xfId="24" applyNumberFormat="1" applyFont="1" applyFill="1" applyBorder="1" applyProtection="1"/>
    <xf numFmtId="10" fontId="46" fillId="22" borderId="90" xfId="27" applyNumberFormat="1" applyFont="1" applyFill="1" applyBorder="1" applyAlignment="1" applyProtection="1">
      <alignment horizontal="center" vertical="center"/>
    </xf>
    <xf numFmtId="42" fontId="37" fillId="22" borderId="83" xfId="24" applyNumberFormat="1" applyFont="1" applyFill="1" applyBorder="1" applyAlignment="1" applyProtection="1">
      <alignment vertical="center"/>
    </xf>
    <xf numFmtId="42" fontId="37" fillId="22" borderId="68" xfId="24" applyNumberFormat="1" applyFont="1" applyFill="1" applyBorder="1" applyAlignment="1" applyProtection="1">
      <alignment vertical="center"/>
    </xf>
    <xf numFmtId="42" fontId="49" fillId="22" borderId="91" xfId="24" applyNumberFormat="1" applyFont="1" applyFill="1" applyBorder="1" applyProtection="1"/>
    <xf numFmtId="0" fontId="35" fillId="0" borderId="92" xfId="0" applyFont="1" applyFill="1" applyBorder="1" applyAlignment="1" applyProtection="1">
      <alignment horizontal="left" vertical="center" wrapText="1"/>
    </xf>
    <xf numFmtId="0" fontId="35" fillId="0" borderId="93" xfId="0" applyFont="1" applyFill="1" applyBorder="1" applyAlignment="1" applyProtection="1">
      <alignment horizontal="left" vertical="center" wrapText="1"/>
    </xf>
    <xf numFmtId="0" fontId="35" fillId="0" borderId="94" xfId="0" applyFont="1" applyFill="1" applyBorder="1" applyAlignment="1" applyProtection="1">
      <alignment horizontal="left" vertical="center" wrapText="1"/>
    </xf>
    <xf numFmtId="0" fontId="37" fillId="0" borderId="0" xfId="0" applyFont="1" applyAlignment="1">
      <alignment vertical="center"/>
    </xf>
    <xf numFmtId="0" fontId="38" fillId="0" borderId="0" xfId="0" applyFont="1" applyFill="1" applyAlignment="1" applyProtection="1">
      <alignment vertical="center"/>
    </xf>
    <xf numFmtId="42" fontId="35" fillId="0" borderId="76" xfId="24" applyNumberFormat="1" applyFont="1" applyFill="1" applyBorder="1" applyAlignment="1" applyProtection="1">
      <alignment horizontal="left" vertical="center"/>
      <protection locked="0"/>
    </xf>
    <xf numFmtId="170" fontId="37" fillId="22" borderId="95" xfId="0" applyNumberFormat="1" applyFont="1" applyFill="1" applyBorder="1" applyAlignment="1" applyProtection="1">
      <alignment horizontal="center" vertical="center"/>
    </xf>
    <xf numFmtId="9" fontId="37" fillId="22" borderId="96" xfId="27" applyNumberFormat="1" applyFont="1" applyFill="1" applyBorder="1" applyAlignment="1" applyProtection="1">
      <alignment horizontal="center" vertical="center"/>
    </xf>
    <xf numFmtId="170" fontId="37" fillId="22" borderId="71" xfId="0" applyNumberFormat="1" applyFont="1" applyFill="1" applyBorder="1" applyAlignment="1" applyProtection="1">
      <alignment horizontal="center" vertical="center"/>
    </xf>
    <xf numFmtId="9" fontId="37" fillId="22" borderId="97" xfId="27" applyNumberFormat="1" applyFont="1" applyFill="1" applyBorder="1" applyAlignment="1" applyProtection="1">
      <alignment horizontal="center" vertical="center"/>
    </xf>
    <xf numFmtId="10" fontId="49" fillId="22" borderId="98" xfId="27" applyNumberFormat="1" applyFont="1" applyFill="1" applyBorder="1" applyAlignment="1" applyProtection="1">
      <alignment horizontal="center" vertical="center"/>
    </xf>
    <xf numFmtId="42" fontId="37" fillId="22" borderId="68" xfId="24" applyNumberFormat="1" applyFont="1" applyFill="1" applyBorder="1" applyAlignment="1" applyProtection="1">
      <alignment vertical="center"/>
      <protection locked="0"/>
    </xf>
    <xf numFmtId="3" fontId="0" fillId="0" borderId="0" xfId="0" applyNumberFormat="1"/>
    <xf numFmtId="3" fontId="34" fillId="0" borderId="0" xfId="0" applyNumberFormat="1" applyFont="1" applyAlignment="1">
      <alignment horizontal="right" vertical="center"/>
    </xf>
    <xf numFmtId="42" fontId="35" fillId="15" borderId="68" xfId="24" applyNumberFormat="1" applyFont="1" applyFill="1" applyBorder="1" applyAlignment="1" applyProtection="1">
      <alignment vertical="center"/>
    </xf>
    <xf numFmtId="9" fontId="35" fillId="15" borderId="85" xfId="27" applyNumberFormat="1" applyFont="1" applyFill="1" applyBorder="1" applyAlignment="1" applyProtection="1">
      <alignment horizontal="center" vertical="center"/>
    </xf>
    <xf numFmtId="9" fontId="35" fillId="15" borderId="99" xfId="27" applyNumberFormat="1" applyFont="1" applyFill="1" applyBorder="1" applyAlignment="1" applyProtection="1">
      <alignment horizontal="center" vertical="center"/>
    </xf>
    <xf numFmtId="9" fontId="35" fillId="15" borderId="100" xfId="27" applyNumberFormat="1" applyFont="1" applyFill="1" applyBorder="1" applyAlignment="1" applyProtection="1">
      <alignment horizontal="center" vertical="center"/>
    </xf>
    <xf numFmtId="42" fontId="35" fillId="15" borderId="76" xfId="24" applyNumberFormat="1" applyFont="1" applyFill="1" applyBorder="1" applyAlignment="1" applyProtection="1">
      <alignment horizontal="left" vertical="center"/>
    </xf>
    <xf numFmtId="9" fontId="35" fillId="15" borderId="101" xfId="27" applyNumberFormat="1" applyFont="1" applyFill="1" applyBorder="1" applyAlignment="1" applyProtection="1">
      <alignment horizontal="center" vertical="center"/>
    </xf>
    <xf numFmtId="42" fontId="36" fillId="15" borderId="68" xfId="24" applyNumberFormat="1" applyFont="1" applyFill="1" applyBorder="1" applyAlignment="1" applyProtection="1">
      <alignment vertical="center"/>
    </xf>
    <xf numFmtId="9" fontId="36" fillId="15" borderId="97" xfId="24" applyNumberFormat="1" applyFont="1" applyFill="1" applyBorder="1" applyAlignment="1" applyProtection="1">
      <alignment horizontal="center" vertical="center"/>
    </xf>
    <xf numFmtId="0" fontId="0" fillId="21" borderId="0" xfId="0" applyFont="1" applyFill="1" applyBorder="1"/>
    <xf numFmtId="0" fontId="32" fillId="21" borderId="0" xfId="0" applyFont="1" applyFill="1" applyBorder="1"/>
    <xf numFmtId="41" fontId="38" fillId="21" borderId="0" xfId="0" applyNumberFormat="1" applyFont="1" applyFill="1" applyAlignment="1">
      <alignment horizontal="right" vertical="center"/>
    </xf>
    <xf numFmtId="41" fontId="34" fillId="0" borderId="70" xfId="0" applyNumberFormat="1" applyFont="1" applyFill="1" applyBorder="1" applyAlignment="1" applyProtection="1">
      <alignment horizontal="left" vertical="center"/>
    </xf>
    <xf numFmtId="0" fontId="50" fillId="0" borderId="6"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0" fillId="0" borderId="0" xfId="0" applyFill="1" applyBorder="1" applyProtection="1"/>
    <xf numFmtId="0" fontId="0" fillId="0" borderId="7" xfId="0" applyFill="1" applyBorder="1" applyProtection="1"/>
    <xf numFmtId="41" fontId="0" fillId="0" borderId="72" xfId="0" applyNumberFormat="1" applyFont="1" applyBorder="1" applyProtection="1">
      <protection locked="0"/>
    </xf>
    <xf numFmtId="0" fontId="47" fillId="0" borderId="0" xfId="0" applyFont="1" applyFill="1" applyBorder="1" applyAlignment="1" applyProtection="1">
      <alignment horizontal="left" vertical="center"/>
    </xf>
    <xf numFmtId="0" fontId="47" fillId="22" borderId="102" xfId="0" applyFont="1" applyFill="1" applyBorder="1" applyAlignment="1">
      <alignment horizontal="center" vertical="center"/>
    </xf>
    <xf numFmtId="0" fontId="47" fillId="22" borderId="103" xfId="0" applyFont="1" applyFill="1" applyBorder="1" applyAlignment="1">
      <alignment horizontal="left" vertical="center" wrapText="1"/>
    </xf>
    <xf numFmtId="0" fontId="47" fillId="22" borderId="103" xfId="0" applyFont="1" applyFill="1" applyBorder="1" applyAlignment="1">
      <alignment horizontal="center" vertical="center" wrapText="1"/>
    </xf>
    <xf numFmtId="0" fontId="40" fillId="15" borderId="24" xfId="0" applyFont="1" applyFill="1" applyBorder="1" applyAlignment="1">
      <alignment horizontal="center" vertical="center"/>
    </xf>
    <xf numFmtId="49" fontId="33" fillId="15" borderId="25" xfId="0" applyNumberFormat="1" applyFont="1" applyFill="1" applyBorder="1" applyAlignment="1">
      <alignment horizontal="justify" vertical="justify" wrapText="1"/>
    </xf>
    <xf numFmtId="0" fontId="33" fillId="15" borderId="25" xfId="0" applyNumberFormat="1" applyFont="1" applyFill="1" applyBorder="1" applyAlignment="1">
      <alignment horizontal="justify" vertical="top" wrapText="1"/>
    </xf>
    <xf numFmtId="0" fontId="40" fillId="15" borderId="26" xfId="0" applyFont="1" applyFill="1" applyBorder="1" applyAlignment="1">
      <alignment horizontal="center" vertical="center"/>
    </xf>
    <xf numFmtId="0" fontId="33" fillId="15" borderId="27" xfId="0" applyNumberFormat="1" applyFont="1" applyFill="1" applyBorder="1" applyAlignment="1">
      <alignment horizontal="justify" vertical="top" wrapText="1"/>
    </xf>
    <xf numFmtId="0" fontId="48" fillId="0" borderId="0" xfId="0" applyFont="1" applyFill="1" applyBorder="1" applyAlignment="1" applyProtection="1">
      <alignment horizontal="center" vertical="center"/>
    </xf>
    <xf numFmtId="0" fontId="43" fillId="22" borderId="104" xfId="0" applyFont="1" applyFill="1" applyBorder="1" applyAlignment="1" applyProtection="1">
      <alignment horizontal="left" vertical="center" wrapText="1"/>
    </xf>
    <xf numFmtId="41" fontId="44" fillId="22" borderId="104" xfId="0" applyNumberFormat="1" applyFont="1" applyFill="1" applyBorder="1" applyAlignment="1" applyProtection="1">
      <alignment vertical="center"/>
    </xf>
    <xf numFmtId="0" fontId="44" fillId="15" borderId="104" xfId="0" applyFont="1" applyFill="1" applyBorder="1" applyAlignment="1" applyProtection="1">
      <alignment horizontal="left" vertical="center" wrapText="1"/>
    </xf>
    <xf numFmtId="41" fontId="44" fillId="15" borderId="104" xfId="0" applyNumberFormat="1" applyFont="1" applyFill="1" applyBorder="1" applyAlignment="1" applyProtection="1">
      <alignment vertical="center"/>
    </xf>
    <xf numFmtId="41" fontId="32" fillId="23" borderId="104" xfId="0" applyNumberFormat="1" applyFont="1" applyFill="1" applyBorder="1" applyAlignment="1" applyProtection="1">
      <alignment vertical="center"/>
    </xf>
    <xf numFmtId="41" fontId="38" fillId="23" borderId="104" xfId="0" applyNumberFormat="1" applyFont="1" applyFill="1" applyBorder="1" applyAlignment="1" applyProtection="1">
      <alignment horizontal="right" vertical="center"/>
    </xf>
    <xf numFmtId="0" fontId="51" fillId="0" borderId="104" xfId="0" applyFont="1" applyFill="1" applyBorder="1" applyAlignment="1" applyProtection="1">
      <alignment horizontal="left" vertical="center" wrapText="1"/>
    </xf>
    <xf numFmtId="41" fontId="44" fillId="15" borderId="104" xfId="0" applyNumberFormat="1" applyFont="1" applyFill="1" applyBorder="1" applyAlignment="1" applyProtection="1">
      <alignment horizontal="right" vertical="center"/>
    </xf>
    <xf numFmtId="0" fontId="0" fillId="0" borderId="105" xfId="0" applyFill="1" applyBorder="1" applyAlignment="1" applyProtection="1">
      <alignment horizontal="right"/>
      <protection locked="0"/>
    </xf>
    <xf numFmtId="170" fontId="34" fillId="0" borderId="106" xfId="0" applyNumberFormat="1" applyFont="1" applyBorder="1" applyAlignment="1" applyProtection="1">
      <alignment horizontal="center" vertical="center"/>
      <protection locked="0"/>
    </xf>
    <xf numFmtId="0" fontId="34" fillId="0" borderId="106" xfId="0" applyFont="1" applyFill="1" applyBorder="1" applyAlignment="1" applyProtection="1">
      <alignment wrapText="1"/>
      <protection locked="0"/>
    </xf>
    <xf numFmtId="41" fontId="0" fillId="0" borderId="106" xfId="0" applyNumberFormat="1" applyFont="1" applyBorder="1" applyProtection="1">
      <protection locked="0"/>
    </xf>
    <xf numFmtId="0" fontId="0" fillId="0" borderId="106" xfId="0" applyFill="1" applyBorder="1" applyAlignment="1" applyProtection="1">
      <alignment horizontal="right"/>
      <protection locked="0"/>
    </xf>
    <xf numFmtId="0" fontId="32" fillId="0" borderId="104" xfId="0" applyFont="1" applyBorder="1" applyAlignment="1" applyProtection="1">
      <alignment horizontal="right" vertical="center" wrapText="1"/>
      <protection locked="0"/>
    </xf>
    <xf numFmtId="41" fontId="0" fillId="0" borderId="104" xfId="0" applyNumberFormat="1" applyBorder="1" applyAlignment="1" applyProtection="1">
      <alignment horizontal="right" vertical="center"/>
    </xf>
    <xf numFmtId="41" fontId="32" fillId="0" borderId="104" xfId="0" applyNumberFormat="1" applyFont="1" applyBorder="1" applyAlignment="1" applyProtection="1">
      <alignment horizontal="right" vertical="center"/>
    </xf>
    <xf numFmtId="41" fontId="0" fillId="0" borderId="104" xfId="0" applyNumberFormat="1" applyBorder="1" applyAlignment="1" applyProtection="1">
      <alignment horizontal="right" vertical="center"/>
      <protection locked="0"/>
    </xf>
    <xf numFmtId="41" fontId="44" fillId="0" borderId="104" xfId="0" applyNumberFormat="1" applyFont="1" applyFill="1" applyBorder="1" applyAlignment="1" applyProtection="1">
      <alignment horizontal="right" vertical="center"/>
    </xf>
    <xf numFmtId="41" fontId="32" fillId="23" borderId="104" xfId="0" applyNumberFormat="1" applyFont="1" applyFill="1" applyBorder="1" applyAlignment="1" applyProtection="1">
      <alignment horizontal="right" vertical="center"/>
    </xf>
    <xf numFmtId="41" fontId="0" fillId="0" borderId="104" xfId="0" applyNumberFormat="1" applyFont="1" applyBorder="1" applyAlignment="1" applyProtection="1">
      <alignment horizontal="right" vertical="center"/>
      <protection locked="0"/>
    </xf>
    <xf numFmtId="41" fontId="0" fillId="0" borderId="104" xfId="0" applyNumberFormat="1" applyFont="1" applyBorder="1" applyAlignment="1" applyProtection="1">
      <alignment horizontal="right"/>
      <protection locked="0"/>
    </xf>
    <xf numFmtId="41" fontId="8" fillId="23" borderId="104" xfId="0" applyNumberFormat="1" applyFont="1" applyFill="1" applyBorder="1" applyAlignment="1" applyProtection="1">
      <alignment horizontal="right" vertical="center"/>
    </xf>
    <xf numFmtId="3" fontId="44" fillId="15" borderId="104" xfId="0" applyNumberFormat="1" applyFont="1" applyFill="1" applyBorder="1" applyAlignment="1" applyProtection="1">
      <alignment vertical="center"/>
    </xf>
    <xf numFmtId="41" fontId="44" fillId="23" borderId="104" xfId="0" applyNumberFormat="1" applyFont="1" applyFill="1" applyBorder="1" applyAlignment="1" applyProtection="1">
      <alignment horizontal="right" vertical="center"/>
    </xf>
    <xf numFmtId="0" fontId="52" fillId="23" borderId="104" xfId="0" applyFont="1" applyFill="1" applyBorder="1" applyAlignment="1" applyProtection="1">
      <alignment horizontal="left" vertical="center" wrapText="1"/>
    </xf>
    <xf numFmtId="0" fontId="53" fillId="23" borderId="104" xfId="0" applyFont="1" applyFill="1" applyBorder="1" applyAlignment="1" applyProtection="1">
      <alignment horizontal="left" vertical="center" wrapText="1"/>
    </xf>
    <xf numFmtId="170" fontId="43" fillId="22" borderId="104" xfId="0" applyNumberFormat="1" applyFont="1" applyFill="1" applyBorder="1" applyAlignment="1" applyProtection="1">
      <alignment horizontal="left" vertical="center"/>
    </xf>
    <xf numFmtId="41" fontId="44" fillId="22" borderId="104" xfId="0" applyNumberFormat="1" applyFont="1" applyFill="1" applyBorder="1" applyAlignment="1" applyProtection="1">
      <alignment horizontal="right" vertical="center" wrapText="1"/>
    </xf>
    <xf numFmtId="41" fontId="44" fillId="20" borderId="104" xfId="0" applyNumberFormat="1" applyFont="1" applyFill="1" applyBorder="1" applyAlignment="1" applyProtection="1">
      <alignment horizontal="right" vertical="center"/>
    </xf>
    <xf numFmtId="0" fontId="43" fillId="22" borderId="104" xfId="0" applyNumberFormat="1" applyFont="1" applyFill="1" applyBorder="1" applyAlignment="1" applyProtection="1">
      <alignment horizontal="left" vertical="center" wrapText="1"/>
    </xf>
    <xf numFmtId="0" fontId="43" fillId="22" borderId="104" xfId="0" applyNumberFormat="1" applyFont="1" applyFill="1" applyBorder="1" applyAlignment="1" applyProtection="1">
      <alignment horizontal="left" vertical="center"/>
    </xf>
    <xf numFmtId="0" fontId="44" fillId="15" borderId="104" xfId="0" applyFont="1" applyFill="1" applyBorder="1" applyAlignment="1" applyProtection="1">
      <alignment vertical="center" wrapText="1"/>
    </xf>
    <xf numFmtId="41" fontId="0" fillId="0" borderId="104" xfId="0" applyNumberFormat="1" applyFont="1" applyBorder="1" applyAlignment="1" applyProtection="1">
      <alignment horizontal="right" vertical="center"/>
    </xf>
    <xf numFmtId="41" fontId="53" fillId="23" borderId="104" xfId="0" applyNumberFormat="1" applyFont="1" applyFill="1" applyBorder="1" applyAlignment="1" applyProtection="1">
      <alignment horizontal="right" vertical="center" wrapText="1"/>
    </xf>
    <xf numFmtId="0" fontId="51" fillId="0" borderId="104" xfId="0" applyFont="1" applyFill="1" applyBorder="1" applyAlignment="1" applyProtection="1">
      <alignment horizontal="justify" vertical="center" wrapText="1"/>
    </xf>
    <xf numFmtId="41" fontId="0" fillId="23" borderId="104" xfId="0" applyNumberFormat="1" applyFont="1" applyFill="1" applyBorder="1" applyAlignment="1" applyProtection="1">
      <alignment vertical="center"/>
    </xf>
    <xf numFmtId="0" fontId="34" fillId="0" borderId="104" xfId="0" applyFont="1" applyBorder="1" applyAlignment="1" applyProtection="1">
      <alignment vertical="center" wrapText="1"/>
    </xf>
    <xf numFmtId="41" fontId="0" fillId="0" borderId="104" xfId="0" applyNumberFormat="1" applyFont="1" applyBorder="1" applyAlignment="1" applyProtection="1">
      <alignment horizontal="right"/>
    </xf>
    <xf numFmtId="0" fontId="51" fillId="0" borderId="104" xfId="0" applyFont="1" applyFill="1" applyBorder="1" applyAlignment="1" applyProtection="1">
      <alignment vertical="center" wrapText="1"/>
    </xf>
    <xf numFmtId="41" fontId="0" fillId="0" borderId="104" xfId="0" applyNumberFormat="1" applyFont="1" applyBorder="1" applyProtection="1"/>
    <xf numFmtId="41" fontId="53" fillId="23" borderId="104" xfId="0" applyNumberFormat="1" applyFont="1" applyFill="1" applyBorder="1" applyAlignment="1" applyProtection="1">
      <alignment vertical="center" wrapText="1"/>
    </xf>
    <xf numFmtId="41" fontId="54" fillId="0" borderId="104" xfId="0" applyNumberFormat="1" applyFont="1" applyFill="1" applyBorder="1" applyAlignment="1" applyProtection="1">
      <alignment horizontal="right" vertical="center"/>
    </xf>
    <xf numFmtId="0" fontId="53" fillId="15" borderId="104" xfId="0" applyFont="1" applyFill="1" applyBorder="1" applyAlignment="1" applyProtection="1">
      <alignment vertical="center" wrapText="1"/>
    </xf>
    <xf numFmtId="41" fontId="32" fillId="15" borderId="104" xfId="0" applyNumberFormat="1" applyFont="1" applyFill="1" applyBorder="1" applyAlignment="1" applyProtection="1">
      <alignment vertical="center"/>
    </xf>
    <xf numFmtId="41" fontId="9" fillId="0" borderId="104" xfId="0" applyNumberFormat="1" applyFont="1" applyBorder="1" applyAlignment="1" applyProtection="1">
      <alignment horizontal="right" vertical="center" wrapText="1"/>
    </xf>
    <xf numFmtId="3" fontId="32" fillId="23" borderId="104" xfId="0" applyNumberFormat="1" applyFont="1" applyFill="1" applyBorder="1" applyAlignment="1" applyProtection="1">
      <alignment vertical="center" wrapText="1"/>
    </xf>
    <xf numFmtId="41" fontId="9" fillId="0" borderId="104" xfId="0" applyNumberFormat="1" applyFont="1" applyBorder="1" applyAlignment="1" applyProtection="1">
      <alignment horizontal="right" vertical="center"/>
    </xf>
    <xf numFmtId="0" fontId="55" fillId="0" borderId="104" xfId="0" applyFont="1" applyFill="1" applyBorder="1" applyAlignment="1" applyProtection="1">
      <alignment horizontal="left" vertical="center" wrapText="1"/>
    </xf>
    <xf numFmtId="0" fontId="53" fillId="23" borderId="104" xfId="0" applyFont="1" applyFill="1" applyBorder="1" applyAlignment="1" applyProtection="1">
      <alignment vertical="center" wrapText="1"/>
    </xf>
    <xf numFmtId="170" fontId="43" fillId="22" borderId="104" xfId="0" applyNumberFormat="1" applyFont="1" applyFill="1" applyBorder="1" applyAlignment="1" applyProtection="1">
      <alignment horizontal="left" vertical="center" wrapText="1"/>
    </xf>
    <xf numFmtId="41" fontId="53" fillId="23" borderId="104" xfId="0" applyNumberFormat="1" applyFont="1" applyFill="1" applyBorder="1" applyAlignment="1" applyProtection="1">
      <alignment vertical="center"/>
    </xf>
    <xf numFmtId="41" fontId="1" fillId="0" borderId="104" xfId="0" applyNumberFormat="1" applyFont="1" applyBorder="1" applyAlignment="1" applyProtection="1">
      <alignment horizontal="right" vertical="center"/>
      <protection locked="0"/>
    </xf>
    <xf numFmtId="41" fontId="9" fillId="0" borderId="104" xfId="0" applyNumberFormat="1" applyFont="1" applyBorder="1" applyAlignment="1" applyProtection="1">
      <alignment horizontal="right" vertical="center"/>
      <protection locked="0"/>
    </xf>
    <xf numFmtId="41" fontId="8" fillId="0" borderId="104" xfId="0" applyNumberFormat="1" applyFont="1" applyBorder="1" applyAlignment="1" applyProtection="1">
      <alignment horizontal="right"/>
    </xf>
    <xf numFmtId="0" fontId="43" fillId="22" borderId="107" xfId="0" applyFont="1" applyFill="1" applyBorder="1" applyAlignment="1" applyProtection="1">
      <alignment horizontal="center" vertical="center" wrapText="1"/>
    </xf>
    <xf numFmtId="0" fontId="35" fillId="0" borderId="107" xfId="24" applyFont="1" applyFill="1" applyBorder="1" applyAlignment="1" applyProtection="1">
      <alignment horizontal="center" vertical="center"/>
    </xf>
    <xf numFmtId="41" fontId="8" fillId="21" borderId="108" xfId="0" applyNumberFormat="1" applyFont="1" applyFill="1" applyBorder="1" applyAlignment="1" applyProtection="1">
      <alignment horizontal="right" vertical="center"/>
    </xf>
    <xf numFmtId="41" fontId="38" fillId="22" borderId="104" xfId="0" applyNumberFormat="1" applyFont="1" applyFill="1" applyBorder="1" applyAlignment="1" applyProtection="1">
      <alignment horizontal="right" vertical="center"/>
    </xf>
    <xf numFmtId="41" fontId="38" fillId="15" borderId="104" xfId="0" applyNumberFormat="1" applyFont="1" applyFill="1" applyBorder="1" applyAlignment="1" applyProtection="1">
      <alignment horizontal="right" vertical="center"/>
    </xf>
    <xf numFmtId="41" fontId="34" fillId="23" borderId="104" xfId="0" applyNumberFormat="1" applyFont="1" applyFill="1" applyBorder="1" applyAlignment="1" applyProtection="1">
      <alignment horizontal="right" vertical="center"/>
    </xf>
    <xf numFmtId="41" fontId="34" fillId="0" borderId="104" xfId="0" applyNumberFormat="1" applyFont="1" applyBorder="1" applyAlignment="1" applyProtection="1">
      <alignment horizontal="right" vertical="center"/>
      <protection locked="0"/>
    </xf>
    <xf numFmtId="41" fontId="34" fillId="0" borderId="104" xfId="0" applyNumberFormat="1" applyFont="1" applyFill="1" applyBorder="1" applyAlignment="1" applyProtection="1">
      <alignment horizontal="right" vertical="center"/>
      <protection locked="0"/>
    </xf>
    <xf numFmtId="41" fontId="34" fillId="0" borderId="104" xfId="0" applyNumberFormat="1" applyFont="1" applyFill="1" applyBorder="1" applyAlignment="1" applyProtection="1">
      <alignment horizontal="right" vertical="center"/>
    </xf>
    <xf numFmtId="41" fontId="32" fillId="21" borderId="109" xfId="0" applyNumberFormat="1" applyFont="1" applyFill="1" applyBorder="1" applyAlignment="1" applyProtection="1">
      <alignment horizontal="center" vertical="center"/>
    </xf>
    <xf numFmtId="0" fontId="32" fillId="0" borderId="0" xfId="0" applyFont="1" applyFill="1" applyBorder="1" applyAlignment="1">
      <alignment horizontal="center" vertical="center" wrapText="1"/>
    </xf>
    <xf numFmtId="0" fontId="54" fillId="15" borderId="107" xfId="24" applyFont="1" applyFill="1" applyBorder="1" applyAlignment="1" applyProtection="1">
      <alignment horizontal="center" vertical="center"/>
    </xf>
    <xf numFmtId="0" fontId="54" fillId="23" borderId="107" xfId="24" applyFont="1" applyFill="1" applyBorder="1" applyAlignment="1" applyProtection="1">
      <alignment horizontal="center" vertical="center"/>
    </xf>
    <xf numFmtId="0" fontId="37" fillId="22" borderId="110" xfId="0" applyFont="1" applyFill="1" applyBorder="1" applyAlignment="1" applyProtection="1">
      <alignment horizontal="center" vertical="center"/>
    </xf>
    <xf numFmtId="0" fontId="37" fillId="22" borderId="104" xfId="0" applyFont="1" applyFill="1" applyBorder="1" applyAlignment="1" applyProtection="1">
      <alignment vertical="center" wrapText="1"/>
    </xf>
    <xf numFmtId="0" fontId="32" fillId="15" borderId="110" xfId="0" applyFont="1" applyFill="1" applyBorder="1" applyAlignment="1" applyProtection="1">
      <alignment horizontal="center" vertical="center"/>
    </xf>
    <xf numFmtId="0" fontId="32" fillId="15" borderId="104" xfId="0" applyFont="1" applyFill="1" applyBorder="1" applyAlignment="1" applyProtection="1">
      <alignment vertical="center" wrapText="1"/>
    </xf>
    <xf numFmtId="0" fontId="37" fillId="21" borderId="111" xfId="0" applyFont="1" applyFill="1" applyBorder="1" applyAlignment="1">
      <alignment horizontal="center" vertical="center" wrapText="1"/>
    </xf>
    <xf numFmtId="0" fontId="37" fillId="21" borderId="112" xfId="0" applyFont="1" applyFill="1" applyBorder="1" applyAlignment="1">
      <alignment horizontal="center" vertical="center" wrapText="1"/>
    </xf>
    <xf numFmtId="0" fontId="37" fillId="21" borderId="113" xfId="0" applyFont="1" applyFill="1" applyBorder="1" applyAlignment="1">
      <alignment horizontal="center" vertical="center" wrapText="1"/>
    </xf>
    <xf numFmtId="41" fontId="37" fillId="21" borderId="112" xfId="0" applyNumberFormat="1" applyFont="1" applyFill="1" applyBorder="1" applyAlignment="1">
      <alignment horizontal="center" vertical="center" wrapText="1"/>
    </xf>
    <xf numFmtId="0" fontId="34" fillId="0" borderId="104" xfId="0" applyFont="1" applyBorder="1" applyAlignment="1" applyProtection="1">
      <alignment vertical="center"/>
    </xf>
    <xf numFmtId="0" fontId="34" fillId="0" borderId="104" xfId="0" applyFont="1" applyFill="1" applyBorder="1" applyAlignment="1" applyProtection="1">
      <alignment vertical="center" wrapText="1"/>
    </xf>
    <xf numFmtId="0" fontId="0" fillId="15" borderId="104" xfId="0" applyFont="1" applyFill="1" applyBorder="1" applyAlignment="1" applyProtection="1">
      <alignment vertical="center" wrapText="1"/>
    </xf>
    <xf numFmtId="0" fontId="0" fillId="0" borderId="104" xfId="0" applyFont="1" applyFill="1" applyBorder="1" applyAlignment="1" applyProtection="1">
      <alignment vertical="center" wrapText="1"/>
    </xf>
    <xf numFmtId="0" fontId="32" fillId="21" borderId="114" xfId="0" applyFont="1" applyFill="1" applyBorder="1" applyAlignment="1">
      <alignment horizontal="center" vertical="center" wrapText="1"/>
    </xf>
    <xf numFmtId="41" fontId="38" fillId="20" borderId="115" xfId="0" applyNumberFormat="1" applyFont="1" applyFill="1" applyBorder="1" applyAlignment="1" applyProtection="1">
      <alignment horizontal="right" vertical="center"/>
    </xf>
    <xf numFmtId="0" fontId="0" fillId="0" borderId="114" xfId="0" applyBorder="1"/>
    <xf numFmtId="0" fontId="34" fillId="0" borderId="110" xfId="0" applyFont="1" applyFill="1" applyBorder="1" applyAlignment="1" applyProtection="1">
      <alignment horizontal="center" vertical="center"/>
    </xf>
    <xf numFmtId="0" fontId="0" fillId="24" borderId="114" xfId="0" applyFill="1" applyBorder="1"/>
    <xf numFmtId="0" fontId="0" fillId="15" borderId="114" xfId="0" applyFill="1" applyBorder="1"/>
    <xf numFmtId="41" fontId="38" fillId="15" borderId="116" xfId="0" applyNumberFormat="1" applyFont="1" applyFill="1" applyBorder="1" applyAlignment="1" applyProtection="1">
      <alignment horizontal="right" vertical="center"/>
    </xf>
    <xf numFmtId="0" fontId="44" fillId="15" borderId="110" xfId="0" applyFont="1" applyFill="1" applyBorder="1" applyAlignment="1" applyProtection="1">
      <alignment horizontal="center" vertical="center"/>
    </xf>
    <xf numFmtId="41" fontId="56" fillId="25" borderId="116" xfId="0" applyNumberFormat="1" applyFont="1" applyFill="1" applyBorder="1" applyAlignment="1" applyProtection="1">
      <alignment horizontal="right" vertical="center"/>
    </xf>
    <xf numFmtId="41" fontId="38" fillId="20" borderId="116" xfId="0" applyNumberFormat="1" applyFont="1" applyFill="1" applyBorder="1" applyAlignment="1" applyProtection="1">
      <alignment horizontal="right" vertical="center"/>
    </xf>
    <xf numFmtId="0" fontId="32" fillId="0" borderId="114" xfId="0" applyFont="1" applyBorder="1"/>
    <xf numFmtId="41" fontId="34" fillId="15" borderId="116" xfId="0" applyNumberFormat="1" applyFont="1" applyFill="1" applyBorder="1" applyAlignment="1" applyProtection="1">
      <alignment horizontal="right" vertical="center"/>
    </xf>
    <xf numFmtId="41" fontId="34" fillId="0" borderId="116" xfId="0" applyNumberFormat="1" applyFont="1" applyBorder="1" applyAlignment="1" applyProtection="1">
      <alignment horizontal="right" vertical="center"/>
    </xf>
    <xf numFmtId="0" fontId="0" fillId="0" borderId="110" xfId="0" applyFont="1" applyFill="1" applyBorder="1" applyAlignment="1" applyProtection="1">
      <alignment horizontal="center" vertical="center"/>
    </xf>
    <xf numFmtId="0" fontId="0" fillId="15" borderId="110" xfId="0" applyFont="1" applyFill="1" applyBorder="1" applyAlignment="1" applyProtection="1">
      <alignment horizontal="center" vertical="center"/>
    </xf>
    <xf numFmtId="0" fontId="45" fillId="21" borderId="117" xfId="0" applyFont="1" applyFill="1" applyBorder="1" applyAlignment="1" applyProtection="1">
      <alignment vertical="center"/>
    </xf>
    <xf numFmtId="0" fontId="32" fillId="21" borderId="109" xfId="0" applyFont="1" applyFill="1" applyBorder="1" applyAlignment="1" applyProtection="1">
      <alignment horizontal="right" vertical="center"/>
    </xf>
    <xf numFmtId="41" fontId="32" fillId="26" borderId="118" xfId="0" applyNumberFormat="1" applyFont="1" applyFill="1" applyBorder="1" applyAlignment="1" applyProtection="1">
      <alignment horizontal="center" vertical="center"/>
    </xf>
    <xf numFmtId="166" fontId="34" fillId="0" borderId="104" xfId="0" applyNumberFormat="1" applyFont="1" applyFill="1" applyBorder="1" applyAlignment="1" applyProtection="1">
      <alignment horizontal="center" vertical="center"/>
      <protection locked="0"/>
    </xf>
    <xf numFmtId="0" fontId="34" fillId="0" borderId="104" xfId="0" applyFont="1" applyFill="1" applyBorder="1" applyAlignment="1" applyProtection="1">
      <alignment vertical="center"/>
      <protection locked="0"/>
    </xf>
    <xf numFmtId="0" fontId="34" fillId="0" borderId="104" xfId="0" applyFont="1" applyFill="1" applyBorder="1" applyAlignment="1" applyProtection="1">
      <alignment vertical="center" wrapText="1"/>
      <protection locked="0"/>
    </xf>
    <xf numFmtId="0" fontId="48" fillId="0" borderId="119" xfId="0" applyFont="1" applyFill="1" applyBorder="1" applyAlignment="1" applyProtection="1">
      <alignment horizontal="center" vertical="center"/>
    </xf>
    <xf numFmtId="0" fontId="33" fillId="17" borderId="0" xfId="0" applyFont="1" applyFill="1" applyBorder="1" applyProtection="1"/>
    <xf numFmtId="0" fontId="33" fillId="0" borderId="0" xfId="0" applyFont="1" applyBorder="1" applyProtection="1"/>
    <xf numFmtId="49" fontId="37" fillId="17" borderId="0" xfId="0" applyNumberFormat="1" applyFont="1" applyFill="1" applyBorder="1" applyAlignment="1" applyProtection="1">
      <alignment horizontal="center" vertical="center"/>
    </xf>
    <xf numFmtId="49" fontId="37" fillId="0" borderId="0" xfId="0" applyNumberFormat="1" applyFont="1" applyBorder="1" applyAlignment="1" applyProtection="1">
      <alignment horizontal="center" vertical="center"/>
    </xf>
    <xf numFmtId="0" fontId="34" fillId="0" borderId="110"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0" fontId="38" fillId="23" borderId="117" xfId="0" applyFont="1" applyFill="1" applyBorder="1" applyAlignment="1" applyProtection="1">
      <alignment horizontal="center" vertical="center"/>
    </xf>
    <xf numFmtId="0" fontId="38" fillId="23" borderId="109" xfId="0" applyFont="1" applyFill="1" applyBorder="1" applyAlignment="1" applyProtection="1">
      <alignment horizontal="center" vertical="center"/>
    </xf>
    <xf numFmtId="0" fontId="46" fillId="23" borderId="109" xfId="0" applyFont="1" applyFill="1" applyBorder="1" applyAlignment="1" applyProtection="1">
      <alignment horizontal="right" vertical="center" wrapText="1"/>
    </xf>
    <xf numFmtId="42" fontId="0" fillId="23" borderId="120" xfId="0" applyNumberFormat="1" applyFill="1" applyBorder="1" applyProtection="1">
      <protection locked="0"/>
    </xf>
    <xf numFmtId="42" fontId="0" fillId="0" borderId="120" xfId="0" applyNumberFormat="1" applyBorder="1"/>
    <xf numFmtId="0" fontId="48" fillId="0" borderId="121" xfId="0" applyFont="1" applyFill="1" applyBorder="1" applyAlignment="1" applyProtection="1">
      <alignment vertical="center"/>
    </xf>
    <xf numFmtId="42" fontId="34" fillId="0" borderId="122" xfId="0" applyNumberFormat="1" applyFont="1" applyFill="1" applyBorder="1" applyAlignment="1" applyProtection="1">
      <alignment horizontal="right" vertical="center"/>
      <protection locked="0"/>
    </xf>
    <xf numFmtId="42" fontId="34" fillId="0" borderId="122" xfId="0" applyNumberFormat="1" applyFont="1" applyBorder="1" applyAlignment="1" applyProtection="1">
      <alignment horizontal="right" vertical="center"/>
      <protection locked="0"/>
    </xf>
    <xf numFmtId="0" fontId="48" fillId="0" borderId="114" xfId="0" applyFont="1" applyFill="1" applyBorder="1" applyAlignment="1" applyProtection="1">
      <alignment horizontal="center" vertical="center"/>
    </xf>
    <xf numFmtId="41" fontId="37" fillId="21" borderId="123" xfId="0" applyNumberFormat="1" applyFont="1" applyFill="1" applyBorder="1" applyAlignment="1" applyProtection="1">
      <alignment horizontal="center" vertical="center"/>
    </xf>
    <xf numFmtId="49" fontId="37" fillId="21" borderId="124" xfId="0" applyNumberFormat="1" applyFont="1" applyFill="1" applyBorder="1" applyAlignment="1" applyProtection="1">
      <alignment horizontal="center" vertical="center"/>
    </xf>
    <xf numFmtId="42" fontId="38" fillId="23" borderId="125" xfId="0" applyNumberFormat="1" applyFont="1" applyFill="1" applyBorder="1" applyAlignment="1" applyProtection="1">
      <alignment horizontal="right" vertical="center"/>
    </xf>
    <xf numFmtId="0" fontId="47" fillId="0" borderId="6"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0" fillId="0" borderId="70" xfId="0" applyNumberFormat="1" applyFont="1" applyFill="1" applyBorder="1" applyAlignment="1" applyProtection="1">
      <alignment horizontal="center" vertical="center"/>
    </xf>
    <xf numFmtId="0" fontId="0" fillId="0" borderId="0" xfId="0" applyProtection="1"/>
    <xf numFmtId="49" fontId="32" fillId="21" borderId="126" xfId="0" applyNumberFormat="1" applyFont="1" applyFill="1" applyBorder="1" applyAlignment="1" applyProtection="1">
      <alignment horizontal="center" vertical="center"/>
    </xf>
    <xf numFmtId="49" fontId="32" fillId="21" borderId="122" xfId="0" applyNumberFormat="1" applyFont="1" applyFill="1" applyBorder="1" applyAlignment="1" applyProtection="1">
      <alignment horizontal="center" vertical="center" wrapText="1"/>
    </xf>
    <xf numFmtId="49" fontId="32" fillId="17" borderId="0" xfId="0" applyNumberFormat="1" applyFont="1" applyFill="1" applyAlignment="1" applyProtection="1">
      <alignment horizontal="center" vertical="center"/>
    </xf>
    <xf numFmtId="49" fontId="32" fillId="0" borderId="0" xfId="0" applyNumberFormat="1" applyFont="1" applyAlignment="1" applyProtection="1">
      <alignment horizontal="center" vertical="center"/>
    </xf>
    <xf numFmtId="3" fontId="0" fillId="0" borderId="0" xfId="0" applyNumberFormat="1" applyProtection="1"/>
    <xf numFmtId="49" fontId="38" fillId="0" borderId="110" xfId="0" applyNumberFormat="1" applyFont="1" applyFill="1" applyBorder="1" applyAlignment="1" applyProtection="1">
      <alignment horizontal="center" vertical="center"/>
    </xf>
    <xf numFmtId="3" fontId="32" fillId="0" borderId="0" xfId="0" applyNumberFormat="1" applyFont="1" applyProtection="1"/>
    <xf numFmtId="3" fontId="0" fillId="15" borderId="0" xfId="0" applyNumberFormat="1" applyFill="1" applyProtection="1"/>
    <xf numFmtId="42" fontId="32" fillId="15" borderId="125" xfId="0" applyNumberFormat="1" applyFont="1" applyFill="1" applyBorder="1" applyAlignment="1" applyProtection="1">
      <alignment horizontal="right" vertical="center"/>
    </xf>
    <xf numFmtId="165" fontId="0" fillId="0" borderId="0" xfId="0" applyNumberFormat="1" applyFont="1" applyFill="1" applyAlignment="1">
      <alignment horizontal="center" vertical="center"/>
    </xf>
    <xf numFmtId="0" fontId="0" fillId="0" borderId="0" xfId="0" applyFont="1" applyFill="1" applyAlignment="1">
      <alignment vertical="center" wrapText="1"/>
    </xf>
    <xf numFmtId="165"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vertical="center" wrapText="1"/>
    </xf>
    <xf numFmtId="0" fontId="32" fillId="0" borderId="0" xfId="0" applyFont="1" applyAlignment="1">
      <alignment horizontal="center" vertical="center"/>
    </xf>
    <xf numFmtId="0" fontId="48" fillId="0" borderId="0" xfId="0" applyFont="1" applyAlignment="1"/>
    <xf numFmtId="0" fontId="32" fillId="0" borderId="16" xfId="0" applyFont="1" applyBorder="1" applyAlignment="1">
      <alignment horizontal="center" vertical="center"/>
    </xf>
    <xf numFmtId="0" fontId="0" fillId="0" borderId="28" xfId="0" applyBorder="1"/>
    <xf numFmtId="0" fontId="32" fillId="0" borderId="14" xfId="0" applyFont="1" applyBorder="1" applyAlignment="1">
      <alignment horizontal="center" vertical="center"/>
    </xf>
    <xf numFmtId="0" fontId="0" fillId="0" borderId="23"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7" fillId="25" borderId="29" xfId="0" applyFont="1" applyFill="1" applyBorder="1" applyAlignment="1">
      <alignment horizontal="center" vertical="center" wrapText="1"/>
    </xf>
    <xf numFmtId="0" fontId="32" fillId="0" borderId="0" xfId="0" applyFont="1" applyBorder="1" applyAlignment="1">
      <alignment vertical="top"/>
    </xf>
    <xf numFmtId="0" fontId="37" fillId="25" borderId="29" xfId="0" applyFont="1" applyFill="1" applyBorder="1" applyAlignment="1">
      <alignment horizontal="center" vertical="center"/>
    </xf>
    <xf numFmtId="0" fontId="0" fillId="0" borderId="104" xfId="0" applyBorder="1" applyAlignment="1">
      <alignment horizontal="center" vertical="center"/>
    </xf>
    <xf numFmtId="0" fontId="32" fillId="0" borderId="0" xfId="0" applyFont="1" applyBorder="1" applyAlignment="1">
      <alignment vertical="top" wrapText="1"/>
    </xf>
    <xf numFmtId="0" fontId="0" fillId="0" borderId="104" xfId="0" applyFont="1" applyBorder="1" applyAlignment="1">
      <alignment horizontal="center" vertical="center"/>
    </xf>
    <xf numFmtId="0" fontId="32" fillId="0" borderId="16" xfId="0" applyFont="1" applyBorder="1" applyAlignment="1">
      <alignment vertical="top"/>
    </xf>
    <xf numFmtId="0" fontId="32" fillId="0" borderId="16" xfId="0" applyFont="1" applyBorder="1" applyAlignment="1">
      <alignment vertical="top" wrapText="1"/>
    </xf>
    <xf numFmtId="165" fontId="37" fillId="15" borderId="0" xfId="0" applyNumberFormat="1" applyFont="1" applyFill="1" applyAlignment="1">
      <alignment horizontal="center" vertical="center"/>
    </xf>
    <xf numFmtId="0" fontId="37" fillId="15" borderId="0" xfId="0" applyFont="1" applyFill="1" applyAlignment="1">
      <alignment vertical="center" wrapText="1"/>
    </xf>
    <xf numFmtId="165" fontId="37" fillId="15" borderId="0" xfId="0" applyNumberFormat="1" applyFont="1" applyFill="1" applyBorder="1" applyAlignment="1">
      <alignment horizontal="center" vertical="center"/>
    </xf>
    <xf numFmtId="0" fontId="37" fillId="15" borderId="0" xfId="0" applyFont="1" applyFill="1" applyBorder="1" applyAlignment="1">
      <alignment vertical="center" wrapText="1"/>
    </xf>
    <xf numFmtId="9" fontId="37" fillId="15" borderId="0" xfId="0" applyNumberFormat="1" applyFont="1" applyFill="1" applyAlignment="1">
      <alignment horizontal="left" vertical="center" wrapText="1"/>
    </xf>
    <xf numFmtId="0" fontId="0" fillId="0" borderId="127" xfId="0" applyBorder="1"/>
    <xf numFmtId="0" fontId="0" fillId="0" borderId="127" xfId="0" applyBorder="1" applyAlignment="1">
      <alignment vertical="center"/>
    </xf>
    <xf numFmtId="0" fontId="0" fillId="0" borderId="127" xfId="0" applyFill="1" applyBorder="1" applyAlignment="1">
      <alignment horizontal="left" vertical="center"/>
    </xf>
    <xf numFmtId="0" fontId="0" fillId="0" borderId="127" xfId="0" applyFill="1" applyBorder="1" applyAlignment="1">
      <alignment vertical="center"/>
    </xf>
    <xf numFmtId="0" fontId="0" fillId="0" borderId="127" xfId="0" applyFill="1" applyBorder="1" applyAlignment="1">
      <alignment vertical="center" wrapText="1"/>
    </xf>
    <xf numFmtId="41" fontId="34" fillId="0" borderId="30"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25" xfId="0" applyFill="1" applyBorder="1" applyAlignment="1">
      <alignment horizontal="justify" vertical="center" wrapText="1"/>
    </xf>
    <xf numFmtId="0" fontId="0" fillId="15" borderId="31"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32" xfId="0" applyBorder="1" applyAlignment="1">
      <alignment horizontal="center" vertical="center"/>
    </xf>
    <xf numFmtId="0" fontId="0" fillId="0" borderId="33" xfId="0" applyFill="1" applyBorder="1" applyAlignment="1">
      <alignment vertical="center" wrapText="1"/>
    </xf>
    <xf numFmtId="0" fontId="0" fillId="0" borderId="27" xfId="0" applyFill="1" applyBorder="1" applyAlignment="1">
      <alignment horizontal="justify" vertical="center" wrapText="1"/>
    </xf>
    <xf numFmtId="0" fontId="37" fillId="25" borderId="34" xfId="0" applyFont="1" applyFill="1" applyBorder="1" applyAlignment="1">
      <alignment horizontal="center" vertical="center" wrapText="1"/>
    </xf>
    <xf numFmtId="0" fontId="37" fillId="25" borderId="35" xfId="0" applyFont="1" applyFill="1" applyBorder="1" applyAlignment="1">
      <alignment horizontal="center" vertical="center"/>
    </xf>
    <xf numFmtId="0" fontId="0" fillId="0" borderId="36" xfId="0" applyBorder="1"/>
    <xf numFmtId="0" fontId="0" fillId="0" borderId="37" xfId="0" applyBorder="1"/>
    <xf numFmtId="0" fontId="32" fillId="0" borderId="32" xfId="0" applyFont="1" applyBorder="1" applyAlignment="1">
      <alignment horizontal="center" vertical="center"/>
    </xf>
    <xf numFmtId="0" fontId="0" fillId="0" borderId="33" xfId="0" applyBorder="1" applyAlignment="1">
      <alignment vertical="center"/>
    </xf>
    <xf numFmtId="0" fontId="0" fillId="0" borderId="27" xfId="0" applyBorder="1" applyAlignment="1">
      <alignment horizontal="justify" vertical="center" wrapText="1"/>
    </xf>
    <xf numFmtId="0" fontId="0" fillId="15" borderId="38" xfId="0" applyFill="1" applyBorder="1" applyAlignment="1">
      <alignment horizontal="center" vertical="center"/>
    </xf>
    <xf numFmtId="0" fontId="0" fillId="15" borderId="37" xfId="0" applyFill="1" applyBorder="1" applyAlignment="1">
      <alignment horizontal="left" vertical="center"/>
    </xf>
    <xf numFmtId="0" fontId="0" fillId="15" borderId="39" xfId="0" applyFill="1" applyBorder="1" applyAlignment="1">
      <alignment horizontal="justify" vertical="center" wrapText="1"/>
    </xf>
    <xf numFmtId="0" fontId="0" fillId="15" borderId="32" xfId="0" applyFill="1" applyBorder="1" applyAlignment="1">
      <alignment horizontal="center" vertical="center"/>
    </xf>
    <xf numFmtId="0" fontId="0" fillId="15" borderId="33" xfId="0" applyFill="1" applyBorder="1" applyAlignment="1">
      <alignment vertical="center" wrapText="1"/>
    </xf>
    <xf numFmtId="0" fontId="0" fillId="15" borderId="27" xfId="0" applyFill="1" applyBorder="1" applyAlignment="1">
      <alignment horizontal="justify" vertical="center" wrapText="1"/>
    </xf>
    <xf numFmtId="0" fontId="0" fillId="0" borderId="40" xfId="0" applyBorder="1" applyAlignment="1">
      <alignment horizontal="center" vertical="center"/>
    </xf>
    <xf numFmtId="0" fontId="0" fillId="0" borderId="41" xfId="0" applyFill="1" applyBorder="1" applyAlignment="1">
      <alignment vertical="center" wrapText="1"/>
    </xf>
    <xf numFmtId="0" fontId="0" fillId="0" borderId="39" xfId="0" applyFill="1" applyBorder="1" applyAlignment="1">
      <alignment horizontal="justify" vertical="center" wrapText="1"/>
    </xf>
    <xf numFmtId="0" fontId="0" fillId="15" borderId="40" xfId="0" applyFill="1" applyBorder="1" applyAlignment="1">
      <alignment horizontal="center" vertical="center"/>
    </xf>
    <xf numFmtId="0" fontId="0" fillId="15" borderId="41" xfId="0" applyFill="1" applyBorder="1" applyAlignment="1">
      <alignment vertical="center" wrapText="1"/>
    </xf>
    <xf numFmtId="0" fontId="32" fillId="0" borderId="0" xfId="0" applyFont="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vertical="center" wrapText="1"/>
    </xf>
    <xf numFmtId="0" fontId="0" fillId="0" borderId="31"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2" fillId="0" borderId="0" xfId="0" applyFont="1" applyBorder="1" applyAlignment="1">
      <alignment horizontal="center" vertical="center" wrapText="1"/>
    </xf>
    <xf numFmtId="0" fontId="0" fillId="0" borderId="0" xfId="0" applyBorder="1" applyAlignment="1">
      <alignment horizontal="center" vertical="center"/>
    </xf>
    <xf numFmtId="0" fontId="32" fillId="0" borderId="42" xfId="0" applyFont="1" applyFill="1" applyBorder="1" applyAlignment="1">
      <alignment horizontal="center" vertical="center"/>
    </xf>
    <xf numFmtId="0" fontId="47" fillId="0" borderId="0" xfId="0" applyFont="1" applyFill="1" applyBorder="1" applyAlignment="1" applyProtection="1">
      <alignment vertical="center"/>
    </xf>
    <xf numFmtId="0" fontId="0" fillId="0" borderId="0" xfId="0" applyBorder="1" applyProtection="1"/>
    <xf numFmtId="41" fontId="32" fillId="15" borderId="30" xfId="0" applyNumberFormat="1" applyFont="1" applyFill="1" applyBorder="1" applyAlignment="1" applyProtection="1">
      <alignment horizontal="right"/>
    </xf>
    <xf numFmtId="0" fontId="32" fillId="15" borderId="15" xfId="0" applyFont="1" applyFill="1" applyBorder="1" applyAlignment="1" applyProtection="1"/>
    <xf numFmtId="0" fontId="32" fillId="15" borderId="16" xfId="0" applyFont="1" applyFill="1" applyBorder="1" applyAlignment="1" applyProtection="1"/>
    <xf numFmtId="41" fontId="37" fillId="15" borderId="30" xfId="0" applyNumberFormat="1" applyFont="1" applyFill="1" applyBorder="1" applyAlignment="1" applyProtection="1">
      <alignment horizontal="right" vertical="center"/>
    </xf>
    <xf numFmtId="49" fontId="34" fillId="0" borderId="110" xfId="0" applyNumberFormat="1" applyFont="1" applyFill="1" applyBorder="1" applyAlignment="1" applyProtection="1">
      <alignment horizontal="center" vertical="center"/>
    </xf>
    <xf numFmtId="49" fontId="34" fillId="0" borderId="104" xfId="0" applyNumberFormat="1" applyFont="1" applyFill="1" applyBorder="1" applyAlignment="1" applyProtection="1">
      <alignment horizontal="center" vertical="center"/>
    </xf>
    <xf numFmtId="9" fontId="34" fillId="0" borderId="104" xfId="0" applyNumberFormat="1" applyFont="1" applyFill="1" applyBorder="1" applyAlignment="1" applyProtection="1">
      <alignment vertical="center" wrapText="1"/>
    </xf>
    <xf numFmtId="49" fontId="32" fillId="15" borderId="110" xfId="0" applyNumberFormat="1" applyFont="1" applyFill="1" applyBorder="1" applyAlignment="1" applyProtection="1">
      <alignment horizontal="center" vertical="center"/>
    </xf>
    <xf numFmtId="42" fontId="32" fillId="15" borderId="122" xfId="0" applyNumberFormat="1" applyFont="1" applyFill="1" applyBorder="1" applyAlignment="1" applyProtection="1">
      <alignment horizontal="right" vertical="center"/>
    </xf>
    <xf numFmtId="49" fontId="38" fillId="15" borderId="110" xfId="0" applyNumberFormat="1" applyFont="1" applyFill="1" applyBorder="1" applyAlignment="1" applyProtection="1">
      <alignment horizontal="center" vertical="center"/>
    </xf>
    <xf numFmtId="49" fontId="38" fillId="15" borderId="104" xfId="0" applyNumberFormat="1" applyFont="1" applyFill="1" applyBorder="1" applyAlignment="1" applyProtection="1">
      <alignment horizontal="center" vertical="center"/>
    </xf>
    <xf numFmtId="42" fontId="38" fillId="15" borderId="122" xfId="0" applyNumberFormat="1" applyFont="1" applyFill="1" applyBorder="1" applyAlignment="1" applyProtection="1">
      <alignment horizontal="right" vertical="center"/>
    </xf>
    <xf numFmtId="41" fontId="38" fillId="15" borderId="30" xfId="0" applyNumberFormat="1" applyFont="1" applyFill="1" applyBorder="1" applyAlignment="1" applyProtection="1">
      <alignment horizontal="right"/>
    </xf>
    <xf numFmtId="0" fontId="33" fillId="0" borderId="0" xfId="0" applyFont="1" applyFill="1" applyBorder="1" applyAlignment="1">
      <alignment vertical="center" wrapText="1"/>
    </xf>
    <xf numFmtId="3" fontId="44" fillId="27" borderId="104" xfId="0" applyNumberFormat="1" applyFont="1" applyFill="1" applyBorder="1" applyAlignment="1" applyProtection="1">
      <alignment vertical="center"/>
    </xf>
    <xf numFmtId="41" fontId="32" fillId="27" borderId="104" xfId="0" applyNumberFormat="1" applyFont="1" applyFill="1" applyBorder="1" applyAlignment="1" applyProtection="1">
      <alignment vertical="center"/>
    </xf>
    <xf numFmtId="0" fontId="47" fillId="22" borderId="13" xfId="0" applyFont="1" applyFill="1" applyBorder="1" applyAlignment="1">
      <alignment vertical="center"/>
    </xf>
    <xf numFmtId="0" fontId="0" fillId="0" borderId="0" xfId="0" applyAlignment="1">
      <alignment vertical="top" wrapText="1"/>
    </xf>
    <xf numFmtId="0" fontId="0" fillId="0" borderId="0" xfId="0" applyAlignment="1">
      <alignment horizontal="center" vertical="top" wrapText="1"/>
    </xf>
    <xf numFmtId="0" fontId="32"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2" fillId="0" borderId="0" xfId="0" applyFont="1" applyAlignment="1"/>
    <xf numFmtId="0" fontId="33" fillId="15" borderId="4" xfId="0" applyNumberFormat="1" applyFont="1" applyFill="1" applyBorder="1" applyAlignment="1">
      <alignment horizontal="justify" vertical="top"/>
    </xf>
    <xf numFmtId="0" fontId="48" fillId="21" borderId="43" xfId="0" applyFont="1" applyFill="1" applyBorder="1" applyAlignment="1">
      <alignment horizontal="center" vertical="center" wrapText="1"/>
    </xf>
    <xf numFmtId="0" fontId="48" fillId="21" borderId="44" xfId="0" applyFont="1" applyFill="1" applyBorder="1" applyAlignment="1">
      <alignment horizontal="center" vertical="center" wrapText="1"/>
    </xf>
    <xf numFmtId="0" fontId="48" fillId="21" borderId="128" xfId="0" applyFont="1" applyFill="1" applyBorder="1" applyAlignment="1">
      <alignment horizontal="center" vertical="center" wrapText="1"/>
    </xf>
    <xf numFmtId="0" fontId="48" fillId="21" borderId="129" xfId="0" applyFont="1" applyFill="1" applyBorder="1" applyAlignment="1">
      <alignment horizontal="center" vertical="center" wrapText="1"/>
    </xf>
    <xf numFmtId="0" fontId="48" fillId="21" borderId="45" xfId="0" applyFont="1" applyFill="1" applyBorder="1" applyAlignment="1">
      <alignment horizontal="center" vertical="center" wrapText="1"/>
    </xf>
    <xf numFmtId="0" fontId="48" fillId="21" borderId="46" xfId="0" applyFont="1" applyFill="1" applyBorder="1" applyAlignment="1">
      <alignment horizontal="center" vertical="center" wrapText="1"/>
    </xf>
    <xf numFmtId="0" fontId="48" fillId="21" borderId="130" xfId="0" applyFont="1" applyFill="1" applyBorder="1" applyAlignment="1">
      <alignment horizontal="center" vertical="center" wrapText="1"/>
    </xf>
    <xf numFmtId="0" fontId="48" fillId="21" borderId="131" xfId="0" applyFont="1" applyFill="1" applyBorder="1" applyAlignment="1">
      <alignment horizontal="center" vertical="center" wrapText="1"/>
    </xf>
    <xf numFmtId="0" fontId="40" fillId="21" borderId="15" xfId="0" applyFont="1" applyFill="1" applyBorder="1" applyAlignment="1">
      <alignment horizontal="center" vertical="top" wrapText="1"/>
    </xf>
    <xf numFmtId="0" fontId="40" fillId="21" borderId="10" xfId="0" applyFont="1" applyFill="1" applyBorder="1" applyAlignment="1">
      <alignment horizontal="center" vertical="top" wrapText="1"/>
    </xf>
    <xf numFmtId="0" fontId="40" fillId="21" borderId="10" xfId="0" applyFont="1" applyFill="1" applyBorder="1" applyAlignment="1">
      <alignment horizontal="center" vertical="top"/>
    </xf>
    <xf numFmtId="0" fontId="40" fillId="21" borderId="11" xfId="0" applyFont="1" applyFill="1" applyBorder="1" applyAlignment="1">
      <alignment horizontal="center" vertical="top"/>
    </xf>
    <xf numFmtId="0" fontId="40" fillId="21" borderId="16" xfId="0" applyFont="1" applyFill="1" applyBorder="1" applyAlignment="1">
      <alignment horizontal="center" vertical="top"/>
    </xf>
    <xf numFmtId="0" fontId="40" fillId="21" borderId="0" xfId="0" applyFont="1" applyFill="1" applyBorder="1" applyAlignment="1">
      <alignment horizontal="center" vertical="top"/>
    </xf>
    <xf numFmtId="0" fontId="40" fillId="21" borderId="28" xfId="0" applyFont="1" applyFill="1" applyBorder="1" applyAlignment="1">
      <alignment horizontal="center" vertical="top"/>
    </xf>
    <xf numFmtId="0" fontId="47" fillId="22" borderId="14" xfId="0" applyFont="1" applyFill="1" applyBorder="1" applyAlignment="1">
      <alignment horizontal="left" vertical="center"/>
    </xf>
    <xf numFmtId="0" fontId="47" fillId="22" borderId="13" xfId="0" applyFont="1" applyFill="1" applyBorder="1" applyAlignment="1">
      <alignment horizontal="left" vertical="center"/>
    </xf>
    <xf numFmtId="0" fontId="32" fillId="0" borderId="3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30" xfId="0" applyFont="1" applyBorder="1" applyAlignment="1">
      <alignment horizontal="center"/>
    </xf>
    <xf numFmtId="0" fontId="0" fillId="0" borderId="15" xfId="0" applyBorder="1" applyAlignment="1">
      <alignment horizontal="justify" vertical="center" wrapText="1"/>
    </xf>
    <xf numFmtId="0" fontId="0" fillId="0" borderId="10" xfId="0" applyBorder="1" applyAlignment="1">
      <alignment horizontal="justify" vertical="center" wrapText="1"/>
    </xf>
    <xf numFmtId="0" fontId="0" fillId="0" borderId="1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15"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9" fontId="0" fillId="0" borderId="15" xfId="0" applyNumberFormat="1" applyFont="1" applyBorder="1" applyAlignment="1">
      <alignment horizontal="justify" vertical="center" wrapText="1"/>
    </xf>
    <xf numFmtId="0" fontId="0" fillId="0" borderId="11" xfId="0" applyBorder="1" applyAlignment="1">
      <alignment horizontal="justify" vertical="center" wrapText="1"/>
    </xf>
    <xf numFmtId="0" fontId="0" fillId="0" borderId="14" xfId="0" applyBorder="1" applyAlignment="1">
      <alignment horizontal="justify" vertical="center" wrapText="1"/>
    </xf>
    <xf numFmtId="0" fontId="0" fillId="0" borderId="13" xfId="0" applyBorder="1" applyAlignment="1">
      <alignment horizontal="justify" vertical="center" wrapText="1"/>
    </xf>
    <xf numFmtId="0" fontId="0" fillId="0" borderId="23" xfId="0" applyBorder="1" applyAlignment="1">
      <alignment horizontal="justify" vertical="center" wrapText="1"/>
    </xf>
    <xf numFmtId="0" fontId="0" fillId="0" borderId="15" xfId="0" applyFont="1" applyBorder="1" applyAlignment="1">
      <alignment horizontal="justify" vertical="center" wrapText="1"/>
    </xf>
    <xf numFmtId="0" fontId="32" fillId="0" borderId="0" xfId="0"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wrapText="1"/>
    </xf>
    <xf numFmtId="0" fontId="0" fillId="0" borderId="0" xfId="0" applyAlignment="1">
      <alignment horizontal="left" wrapText="1"/>
    </xf>
    <xf numFmtId="0" fontId="48" fillId="21" borderId="45" xfId="0" applyFont="1" applyFill="1" applyBorder="1" applyAlignment="1">
      <alignment horizontal="center" vertical="center"/>
    </xf>
    <xf numFmtId="0" fontId="48" fillId="21" borderId="51" xfId="0" applyFont="1" applyFill="1" applyBorder="1" applyAlignment="1">
      <alignment horizontal="center" vertical="center"/>
    </xf>
    <xf numFmtId="0" fontId="48" fillId="21" borderId="46" xfId="0" applyFont="1" applyFill="1" applyBorder="1" applyAlignment="1">
      <alignment horizontal="center" vertical="center"/>
    </xf>
    <xf numFmtId="0" fontId="48" fillId="21" borderId="6" xfId="0" applyFont="1" applyFill="1" applyBorder="1" applyAlignment="1">
      <alignment horizontal="center" vertical="center"/>
    </xf>
    <xf numFmtId="0" fontId="48" fillId="21" borderId="0" xfId="0" applyFont="1" applyFill="1" applyBorder="1" applyAlignment="1">
      <alignment horizontal="center" vertical="center"/>
    </xf>
    <xf numFmtId="0" fontId="48" fillId="21" borderId="7" xfId="0" applyFont="1" applyFill="1" applyBorder="1" applyAlignment="1">
      <alignment horizontal="center" vertical="center"/>
    </xf>
    <xf numFmtId="0" fontId="47" fillId="19" borderId="19" xfId="0" applyFont="1" applyFill="1" applyBorder="1" applyAlignment="1">
      <alignment horizontal="center" vertical="center" wrapText="1"/>
    </xf>
    <xf numFmtId="0" fontId="47" fillId="19" borderId="13" xfId="0" applyFont="1" applyFill="1" applyBorder="1" applyAlignment="1">
      <alignment horizontal="center" vertical="center" wrapText="1"/>
    </xf>
    <xf numFmtId="0" fontId="47" fillId="19" borderId="23" xfId="0" applyFont="1" applyFill="1" applyBorder="1" applyAlignment="1">
      <alignment horizontal="center" vertical="center" wrapText="1"/>
    </xf>
    <xf numFmtId="0" fontId="47" fillId="19" borderId="14" xfId="0" applyFont="1" applyFill="1" applyBorder="1" applyAlignment="1">
      <alignment horizontal="center" vertical="top" wrapText="1"/>
    </xf>
    <xf numFmtId="0" fontId="47" fillId="19" borderId="13" xfId="0" applyFont="1" applyFill="1" applyBorder="1" applyAlignment="1">
      <alignment horizontal="center" vertical="top" wrapText="1"/>
    </xf>
    <xf numFmtId="0" fontId="47" fillId="19" borderId="47" xfId="0" applyFont="1" applyFill="1" applyBorder="1" applyAlignment="1">
      <alignment horizontal="center" vertical="top" wrapText="1"/>
    </xf>
    <xf numFmtId="0" fontId="42" fillId="19" borderId="1" xfId="0" applyFont="1" applyFill="1" applyBorder="1" applyAlignment="1">
      <alignment horizontal="left" vertical="top" wrapText="1"/>
    </xf>
    <xf numFmtId="0" fontId="42" fillId="19" borderId="52" xfId="0" applyFont="1" applyFill="1" applyBorder="1" applyAlignment="1">
      <alignment horizontal="left" vertical="top" wrapText="1"/>
    </xf>
    <xf numFmtId="0" fontId="0" fillId="0" borderId="6"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19" borderId="10" xfId="0" applyFill="1" applyBorder="1" applyAlignment="1">
      <alignment horizontal="left" vertical="top" wrapText="1"/>
    </xf>
    <xf numFmtId="0" fontId="0" fillId="19" borderId="10" xfId="0" applyFont="1" applyFill="1" applyBorder="1" applyAlignment="1">
      <alignment horizontal="left" vertical="top" wrapText="1"/>
    </xf>
    <xf numFmtId="0" fontId="0" fillId="19" borderId="11" xfId="0" applyFont="1" applyFill="1" applyBorder="1" applyAlignment="1">
      <alignment horizontal="left" vertical="top" wrapText="1"/>
    </xf>
    <xf numFmtId="0" fontId="0" fillId="19" borderId="13" xfId="0" applyFont="1" applyFill="1" applyBorder="1" applyAlignment="1">
      <alignment horizontal="left" vertical="top" wrapText="1"/>
    </xf>
    <xf numFmtId="0" fontId="0" fillId="19" borderId="23" xfId="0" applyFont="1" applyFill="1" applyBorder="1" applyAlignment="1">
      <alignment horizontal="left" vertical="top" wrapText="1"/>
    </xf>
    <xf numFmtId="0" fontId="42" fillId="19" borderId="13" xfId="0" applyFont="1" applyFill="1" applyBorder="1" applyAlignment="1">
      <alignment horizontal="left" vertical="top" wrapText="1"/>
    </xf>
    <xf numFmtId="0" fontId="42" fillId="19" borderId="47"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42" fillId="19" borderId="10" xfId="0" applyFont="1" applyFill="1" applyBorder="1" applyAlignment="1">
      <alignment horizontal="left" vertical="center" wrapText="1"/>
    </xf>
    <xf numFmtId="0" fontId="42" fillId="19" borderId="11" xfId="0" applyFont="1" applyFill="1" applyBorder="1" applyAlignment="1">
      <alignment horizontal="left" vertical="center" wrapText="1"/>
    </xf>
    <xf numFmtId="0" fontId="40" fillId="19" borderId="6" xfId="0" applyFont="1" applyFill="1" applyBorder="1" applyAlignment="1">
      <alignment horizontal="left" vertical="center" wrapText="1"/>
    </xf>
    <xf numFmtId="0" fontId="40" fillId="19" borderId="0" xfId="0" applyFont="1" applyFill="1" applyBorder="1" applyAlignment="1">
      <alignment horizontal="left" vertical="center" wrapText="1"/>
    </xf>
    <xf numFmtId="0" fontId="40" fillId="19" borderId="28" xfId="0" applyFont="1" applyFill="1" applyBorder="1" applyAlignment="1">
      <alignment horizontal="left" vertical="center" wrapText="1"/>
    </xf>
    <xf numFmtId="0" fontId="40" fillId="19" borderId="19" xfId="0" applyFont="1" applyFill="1" applyBorder="1" applyAlignment="1">
      <alignment horizontal="left" vertical="center" wrapText="1"/>
    </xf>
    <xf numFmtId="0" fontId="40" fillId="19" borderId="13" xfId="0" applyFont="1" applyFill="1" applyBorder="1" applyAlignment="1">
      <alignment horizontal="left" vertical="center" wrapText="1"/>
    </xf>
    <xf numFmtId="0" fontId="40" fillId="19" borderId="23" xfId="0" applyFont="1" applyFill="1" applyBorder="1" applyAlignment="1">
      <alignment horizontal="left" vertical="center" wrapText="1"/>
    </xf>
    <xf numFmtId="0" fontId="57" fillId="19" borderId="0" xfId="0" applyFont="1" applyFill="1" applyBorder="1" applyAlignment="1">
      <alignment horizontal="center" vertical="top" wrapText="1"/>
    </xf>
    <xf numFmtId="0" fontId="57" fillId="19" borderId="28" xfId="0" applyFont="1" applyFill="1" applyBorder="1" applyAlignment="1">
      <alignment horizontal="center" vertical="top" wrapText="1"/>
    </xf>
    <xf numFmtId="0" fontId="57" fillId="19" borderId="13" xfId="0" applyFont="1" applyFill="1" applyBorder="1" applyAlignment="1">
      <alignment horizontal="center" vertical="top" wrapText="1"/>
    </xf>
    <xf numFmtId="0" fontId="57" fillId="19" borderId="23" xfId="0" applyFont="1" applyFill="1" applyBorder="1" applyAlignment="1">
      <alignment horizontal="center" vertical="top" wrapText="1"/>
    </xf>
    <xf numFmtId="0" fontId="42" fillId="19" borderId="16" xfId="0" applyFont="1" applyFill="1" applyBorder="1" applyAlignment="1">
      <alignment horizontal="center" vertical="top" wrapText="1"/>
    </xf>
    <xf numFmtId="0" fontId="42" fillId="19" borderId="0" xfId="0" applyFont="1" applyFill="1" applyBorder="1" applyAlignment="1">
      <alignment horizontal="center" vertical="top" wrapText="1"/>
    </xf>
    <xf numFmtId="0" fontId="42" fillId="19" borderId="7" xfId="0" applyFont="1" applyFill="1" applyBorder="1" applyAlignment="1">
      <alignment horizontal="center" vertical="top" wrapText="1"/>
    </xf>
    <xf numFmtId="0" fontId="42" fillId="19" borderId="14" xfId="0" applyFont="1" applyFill="1" applyBorder="1" applyAlignment="1">
      <alignment horizontal="center" vertical="top" wrapText="1"/>
    </xf>
    <xf numFmtId="0" fontId="42" fillId="19" borderId="13" xfId="0" applyFont="1" applyFill="1" applyBorder="1" applyAlignment="1">
      <alignment horizontal="center" vertical="top" wrapText="1"/>
    </xf>
    <xf numFmtId="0" fontId="42" fillId="19" borderId="47" xfId="0" applyFont="1" applyFill="1" applyBorder="1" applyAlignment="1">
      <alignment horizontal="center" vertical="top" wrapText="1"/>
    </xf>
    <xf numFmtId="0" fontId="40" fillId="23" borderId="18" xfId="0" applyFont="1" applyFill="1" applyBorder="1" applyAlignment="1" applyProtection="1">
      <alignment horizontal="center"/>
      <protection locked="0"/>
    </xf>
    <xf numFmtId="0" fontId="40" fillId="23" borderId="1" xfId="0" applyFont="1" applyFill="1" applyBorder="1" applyAlignment="1" applyProtection="1">
      <alignment horizontal="center"/>
      <protection locked="0"/>
    </xf>
    <xf numFmtId="0" fontId="40" fillId="23" borderId="3" xfId="0" applyFont="1" applyFill="1" applyBorder="1" applyAlignment="1" applyProtection="1">
      <alignment horizontal="center"/>
      <protection locked="0"/>
    </xf>
    <xf numFmtId="169" fontId="40" fillId="23" borderId="15" xfId="23" applyNumberFormat="1" applyFont="1" applyFill="1" applyBorder="1" applyAlignment="1" applyProtection="1">
      <alignment horizontal="center" vertical="center"/>
      <protection locked="0"/>
    </xf>
    <xf numFmtId="169" fontId="40" fillId="23" borderId="10" xfId="23" applyNumberFormat="1" applyFont="1" applyFill="1" applyBorder="1" applyAlignment="1" applyProtection="1">
      <alignment horizontal="center" vertical="center"/>
      <protection locked="0"/>
    </xf>
    <xf numFmtId="169" fontId="40" fillId="23" borderId="12" xfId="23" applyNumberFormat="1" applyFont="1" applyFill="1" applyBorder="1" applyAlignment="1" applyProtection="1">
      <alignment horizontal="center" vertical="center"/>
      <protection locked="0"/>
    </xf>
    <xf numFmtId="0" fontId="54" fillId="0" borderId="30" xfId="0" applyFont="1" applyBorder="1" applyAlignment="1" applyProtection="1">
      <alignment horizontal="left" wrapText="1"/>
      <protection locked="0"/>
    </xf>
    <xf numFmtId="44" fontId="38" fillId="0" borderId="13" xfId="23" applyFont="1" applyBorder="1" applyAlignment="1" applyProtection="1">
      <alignment horizontal="center" vertical="center"/>
      <protection locked="0"/>
    </xf>
    <xf numFmtId="44" fontId="38" fillId="0" borderId="47" xfId="23" applyFont="1" applyBorder="1" applyAlignment="1" applyProtection="1">
      <alignment horizontal="center" vertical="center"/>
      <protection locked="0"/>
    </xf>
    <xf numFmtId="0" fontId="54" fillId="0" borderId="2" xfId="0" applyFont="1" applyBorder="1" applyAlignment="1" applyProtection="1">
      <alignment horizontal="left" wrapText="1"/>
      <protection locked="0"/>
    </xf>
    <xf numFmtId="0" fontId="54" fillId="0" borderId="1" xfId="0" applyFont="1" applyBorder="1" applyAlignment="1" applyProtection="1">
      <alignment horizontal="left" wrapText="1"/>
      <protection locked="0"/>
    </xf>
    <xf numFmtId="0" fontId="54" fillId="0" borderId="3" xfId="0" applyFont="1" applyBorder="1" applyAlignment="1" applyProtection="1">
      <alignment horizontal="left" wrapText="1"/>
      <protection locked="0"/>
    </xf>
    <xf numFmtId="169" fontId="40" fillId="0" borderId="16" xfId="23" applyNumberFormat="1" applyFont="1" applyBorder="1" applyAlignment="1" applyProtection="1">
      <alignment wrapText="1"/>
      <protection locked="0"/>
    </xf>
    <xf numFmtId="169" fontId="40" fillId="0" borderId="0" xfId="23" applyNumberFormat="1" applyFont="1" applyBorder="1" applyAlignment="1" applyProtection="1">
      <alignment wrapText="1"/>
      <protection locked="0"/>
    </xf>
    <xf numFmtId="169" fontId="40" fillId="23" borderId="16" xfId="23" applyNumberFormat="1" applyFont="1" applyFill="1" applyBorder="1" applyAlignment="1" applyProtection="1">
      <alignment horizontal="right"/>
    </xf>
    <xf numFmtId="169" fontId="40" fillId="23" borderId="0" xfId="23" applyNumberFormat="1" applyFont="1" applyFill="1" applyBorder="1" applyAlignment="1" applyProtection="1">
      <alignment horizontal="right"/>
    </xf>
    <xf numFmtId="169" fontId="38" fillId="23" borderId="10" xfId="23" applyNumberFormat="1" applyFont="1" applyFill="1" applyBorder="1" applyAlignment="1" applyProtection="1">
      <alignment horizontal="left"/>
    </xf>
    <xf numFmtId="169" fontId="38" fillId="23" borderId="12" xfId="23" applyNumberFormat="1" applyFont="1" applyFill="1" applyBorder="1" applyAlignment="1" applyProtection="1">
      <alignment horizontal="left"/>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38" fillId="21" borderId="55" xfId="24" applyFont="1" applyFill="1" applyBorder="1" applyAlignment="1" applyProtection="1">
      <alignment horizontal="center" vertical="center"/>
    </xf>
    <xf numFmtId="0" fontId="38" fillId="21" borderId="56" xfId="24" applyFont="1" applyFill="1" applyBorder="1" applyAlignment="1" applyProtection="1">
      <alignment horizontal="center" vertical="center"/>
    </xf>
    <xf numFmtId="0" fontId="38" fillId="21" borderId="24" xfId="24" applyFont="1" applyFill="1" applyBorder="1" applyAlignment="1" applyProtection="1">
      <alignment horizontal="center" vertical="center"/>
    </xf>
    <xf numFmtId="0" fontId="38" fillId="21" borderId="30" xfId="24" applyFont="1" applyFill="1" applyBorder="1" applyAlignment="1" applyProtection="1">
      <alignment horizontal="center" vertical="center"/>
    </xf>
    <xf numFmtId="3" fontId="38" fillId="21" borderId="56" xfId="24" applyNumberFormat="1" applyFont="1" applyFill="1" applyBorder="1" applyAlignment="1" applyProtection="1">
      <alignment horizontal="center" vertical="center" wrapText="1"/>
    </xf>
    <xf numFmtId="3" fontId="38" fillId="21" borderId="30" xfId="24" applyNumberFormat="1" applyFont="1" applyFill="1" applyBorder="1" applyAlignment="1" applyProtection="1">
      <alignment horizontal="center" vertical="center" wrapText="1"/>
    </xf>
    <xf numFmtId="0" fontId="35" fillId="0" borderId="68" xfId="0" applyFont="1" applyFill="1" applyBorder="1" applyAlignment="1" applyProtection="1">
      <alignment horizontal="left" vertical="center" wrapText="1"/>
    </xf>
    <xf numFmtId="0" fontId="35" fillId="0" borderId="68" xfId="24" applyFont="1" applyFill="1" applyBorder="1" applyAlignment="1" applyProtection="1">
      <alignment horizontal="left" vertical="center"/>
    </xf>
    <xf numFmtId="0" fontId="35" fillId="0" borderId="92" xfId="0" applyFont="1" applyFill="1" applyBorder="1" applyAlignment="1" applyProtection="1">
      <alignment horizontal="left" vertical="center" wrapText="1"/>
    </xf>
    <xf numFmtId="0" fontId="35" fillId="0" borderId="93" xfId="0" applyFont="1" applyFill="1" applyBorder="1" applyAlignment="1" applyProtection="1">
      <alignment horizontal="left" vertical="center" wrapText="1"/>
    </xf>
    <xf numFmtId="0" fontId="35" fillId="0" borderId="94" xfId="0" applyFont="1" applyFill="1" applyBorder="1" applyAlignment="1" applyProtection="1">
      <alignment horizontal="left" vertical="center" wrapText="1"/>
    </xf>
    <xf numFmtId="0" fontId="38" fillId="22" borderId="68" xfId="0" applyFont="1" applyFill="1" applyBorder="1" applyAlignment="1" applyProtection="1">
      <alignment horizontal="left" vertical="center" wrapText="1"/>
    </xf>
    <xf numFmtId="0" fontId="59" fillId="14" borderId="53" xfId="24" applyFont="1" applyFill="1" applyBorder="1" applyAlignment="1" applyProtection="1">
      <alignment horizontal="left" vertical="center"/>
    </xf>
    <xf numFmtId="0" fontId="59" fillId="14" borderId="0" xfId="24" applyFont="1" applyFill="1" applyBorder="1" applyAlignment="1" applyProtection="1">
      <alignment horizontal="left" vertical="center"/>
    </xf>
    <xf numFmtId="0" fontId="59" fillId="14" borderId="54" xfId="24" applyFont="1" applyFill="1" applyBorder="1" applyAlignment="1" applyProtection="1">
      <alignment horizontal="left" vertical="center"/>
    </xf>
    <xf numFmtId="0" fontId="38" fillId="22" borderId="83" xfId="0" applyFont="1" applyFill="1" applyBorder="1" applyAlignment="1" applyProtection="1">
      <alignment horizontal="left" vertical="center" wrapText="1"/>
    </xf>
    <xf numFmtId="0" fontId="46" fillId="22" borderId="133" xfId="24" applyFont="1" applyFill="1" applyBorder="1" applyAlignment="1" applyProtection="1">
      <alignment horizontal="right"/>
    </xf>
    <xf numFmtId="0" fontId="46" fillId="22" borderId="89" xfId="24" applyFont="1" applyFill="1" applyBorder="1" applyAlignment="1" applyProtection="1">
      <alignment horizontal="right"/>
    </xf>
    <xf numFmtId="0" fontId="35" fillId="0" borderId="92" xfId="24" applyFont="1" applyFill="1" applyBorder="1" applyAlignment="1" applyProtection="1">
      <alignment horizontal="left" vertical="center"/>
    </xf>
    <xf numFmtId="0" fontId="35" fillId="0" borderId="93" xfId="24" applyFont="1" applyFill="1" applyBorder="1" applyAlignment="1" applyProtection="1">
      <alignment horizontal="left" vertical="center"/>
    </xf>
    <xf numFmtId="0" fontId="35" fillId="0" borderId="94" xfId="24" applyFont="1" applyFill="1" applyBorder="1" applyAlignment="1" applyProtection="1">
      <alignment horizontal="left" vertical="center"/>
    </xf>
    <xf numFmtId="0" fontId="58" fillId="0" borderId="0" xfId="0" applyFont="1" applyFill="1" applyAlignment="1" applyProtection="1">
      <alignment horizontal="left" vertical="top" wrapText="1"/>
    </xf>
    <xf numFmtId="0" fontId="47" fillId="0" borderId="0" xfId="0" applyFont="1" applyFill="1" applyBorder="1" applyAlignment="1" applyProtection="1">
      <alignment horizontal="left" vertical="center"/>
    </xf>
    <xf numFmtId="1" fontId="38" fillId="21" borderId="39" xfId="24" applyNumberFormat="1" applyFont="1" applyFill="1" applyBorder="1" applyAlignment="1" applyProtection="1">
      <alignment horizontal="center" vertical="center" wrapText="1"/>
    </xf>
    <xf numFmtId="1" fontId="38" fillId="21" borderId="25" xfId="24" applyNumberFormat="1" applyFont="1" applyFill="1" applyBorder="1" applyAlignment="1" applyProtection="1">
      <alignment horizontal="center" vertical="center" wrapText="1"/>
    </xf>
    <xf numFmtId="0" fontId="38" fillId="0" borderId="78" xfId="0" applyFont="1" applyFill="1" applyBorder="1" applyAlignment="1" applyProtection="1">
      <alignment horizontal="center" vertical="center" wrapText="1"/>
    </xf>
    <xf numFmtId="0" fontId="38" fillId="0" borderId="132" xfId="0" applyFont="1" applyFill="1" applyBorder="1" applyAlignment="1" applyProtection="1">
      <alignment horizontal="center" vertical="center" wrapText="1"/>
    </xf>
    <xf numFmtId="0" fontId="36" fillId="0" borderId="68" xfId="24" applyFont="1" applyFill="1" applyBorder="1" applyAlignment="1" applyProtection="1">
      <alignment horizontal="left" vertical="center"/>
    </xf>
    <xf numFmtId="0" fontId="36" fillId="0" borderId="92" xfId="24" applyFont="1" applyFill="1" applyBorder="1" applyAlignment="1" applyProtection="1">
      <alignment horizontal="left" vertical="center"/>
    </xf>
    <xf numFmtId="0" fontId="36" fillId="0" borderId="93" xfId="24" applyFont="1" applyFill="1" applyBorder="1" applyAlignment="1" applyProtection="1">
      <alignment horizontal="left" vertical="center"/>
    </xf>
    <xf numFmtId="0" fontId="36" fillId="0" borderId="94" xfId="24" applyFont="1" applyFill="1" applyBorder="1" applyAlignment="1" applyProtection="1">
      <alignment horizontal="left" vertical="center"/>
    </xf>
    <xf numFmtId="0" fontId="37" fillId="22" borderId="68" xfId="0" applyFont="1" applyFill="1" applyBorder="1" applyAlignment="1" applyProtection="1">
      <alignment horizontal="left" vertical="center" wrapText="1"/>
    </xf>
    <xf numFmtId="0" fontId="37" fillId="21" borderId="30" xfId="24" applyFont="1" applyFill="1" applyBorder="1" applyAlignment="1" applyProtection="1">
      <alignment horizontal="center" vertical="center"/>
    </xf>
    <xf numFmtId="3" fontId="37" fillId="21" borderId="30" xfId="24" applyNumberFormat="1" applyFont="1" applyFill="1" applyBorder="1" applyAlignment="1" applyProtection="1">
      <alignment horizontal="center" vertical="center" wrapText="1"/>
    </xf>
    <xf numFmtId="1" fontId="37" fillId="21" borderId="30" xfId="24" applyNumberFormat="1" applyFont="1" applyFill="1" applyBorder="1" applyAlignment="1" applyProtection="1">
      <alignment horizontal="center" vertical="center" wrapText="1"/>
    </xf>
    <xf numFmtId="0" fontId="43" fillId="14" borderId="0" xfId="24" applyFont="1" applyFill="1" applyBorder="1" applyAlignment="1" applyProtection="1">
      <alignment horizontal="left" vertical="center"/>
    </xf>
    <xf numFmtId="0" fontId="37" fillId="22" borderId="83" xfId="0" applyFont="1" applyFill="1" applyBorder="1" applyAlignment="1" applyProtection="1">
      <alignment horizontal="left" vertical="center" wrapText="1"/>
    </xf>
    <xf numFmtId="0" fontId="36" fillId="0" borderId="68" xfId="0" applyFont="1" applyFill="1" applyBorder="1" applyAlignment="1" applyProtection="1">
      <alignment horizontal="left" vertical="center" wrapText="1"/>
    </xf>
    <xf numFmtId="0" fontId="36" fillId="0" borderId="92" xfId="0" applyFont="1" applyFill="1" applyBorder="1" applyAlignment="1" applyProtection="1">
      <alignment horizontal="left" vertical="center" wrapText="1"/>
    </xf>
    <xf numFmtId="0" fontId="36" fillId="0" borderId="93" xfId="0" applyFont="1" applyFill="1" applyBorder="1" applyAlignment="1" applyProtection="1">
      <alignment horizontal="left" vertical="center" wrapText="1"/>
    </xf>
    <xf numFmtId="0" fontId="36" fillId="0" borderId="94" xfId="0" applyFont="1" applyFill="1" applyBorder="1" applyAlignment="1" applyProtection="1">
      <alignment horizontal="left" vertical="center" wrapText="1"/>
    </xf>
    <xf numFmtId="0" fontId="36" fillId="0" borderId="69" xfId="0" applyFont="1" applyFill="1" applyBorder="1" applyAlignment="1" applyProtection="1">
      <alignment horizontal="left" vertical="center" wrapText="1"/>
    </xf>
    <xf numFmtId="0" fontId="36" fillId="15" borderId="1" xfId="0" applyFont="1" applyFill="1" applyBorder="1" applyAlignment="1">
      <alignment horizontal="left" vertical="center" wrapText="1"/>
    </xf>
    <xf numFmtId="0" fontId="36" fillId="15" borderId="3" xfId="0" applyFont="1" applyFill="1" applyBorder="1" applyAlignment="1">
      <alignment horizontal="left" vertical="center" wrapText="1"/>
    </xf>
    <xf numFmtId="0" fontId="37" fillId="0" borderId="135" xfId="0" applyFont="1" applyFill="1" applyBorder="1" applyAlignment="1" applyProtection="1">
      <alignment horizontal="center"/>
    </xf>
    <xf numFmtId="0" fontId="37" fillId="0" borderId="10" xfId="0" applyFont="1" applyFill="1" applyBorder="1" applyAlignment="1" applyProtection="1">
      <alignment horizontal="center" vertical="center"/>
    </xf>
    <xf numFmtId="0" fontId="37" fillId="0" borderId="132" xfId="0" applyFont="1" applyFill="1" applyBorder="1" applyAlignment="1" applyProtection="1">
      <alignment horizontal="center" vertical="center"/>
    </xf>
    <xf numFmtId="0" fontId="47" fillId="0" borderId="13" xfId="0" applyFont="1" applyFill="1" applyBorder="1" applyAlignment="1" applyProtection="1">
      <alignment horizontal="left" vertical="center"/>
    </xf>
    <xf numFmtId="0" fontId="36" fillId="0" borderId="76" xfId="0" applyFont="1" applyFill="1" applyBorder="1" applyAlignment="1" applyProtection="1">
      <alignment horizontal="left" vertical="center" wrapText="1"/>
    </xf>
    <xf numFmtId="0" fontId="49" fillId="22" borderId="134" xfId="24" applyFont="1" applyFill="1" applyBorder="1" applyAlignment="1" applyProtection="1">
      <alignment horizontal="right"/>
    </xf>
    <xf numFmtId="0" fontId="49" fillId="22" borderId="91" xfId="24" applyFont="1" applyFill="1" applyBorder="1" applyAlignment="1" applyProtection="1">
      <alignment horizontal="right"/>
    </xf>
    <xf numFmtId="170" fontId="26" fillId="21" borderId="136" xfId="0" applyNumberFormat="1" applyFont="1" applyFill="1" applyBorder="1" applyAlignment="1" applyProtection="1">
      <alignment horizontal="right" vertical="center"/>
    </xf>
    <xf numFmtId="170" fontId="26" fillId="21" borderId="108" xfId="0" applyNumberFormat="1" applyFont="1" applyFill="1" applyBorder="1" applyAlignment="1" applyProtection="1">
      <alignment horizontal="right" vertical="center"/>
    </xf>
    <xf numFmtId="0" fontId="44" fillId="21" borderId="137" xfId="0" applyFont="1" applyFill="1" applyBorder="1" applyAlignment="1" applyProtection="1">
      <alignment horizontal="center" vertical="center" wrapText="1"/>
    </xf>
    <xf numFmtId="0" fontId="44" fillId="21" borderId="138" xfId="0" applyFont="1" applyFill="1" applyBorder="1" applyAlignment="1" applyProtection="1">
      <alignment horizontal="center" vertical="center" wrapText="1"/>
    </xf>
    <xf numFmtId="0" fontId="44" fillId="21" borderId="139" xfId="0" applyFont="1" applyFill="1" applyBorder="1" applyAlignment="1" applyProtection="1">
      <alignment horizontal="center" vertical="center" wrapText="1"/>
    </xf>
    <xf numFmtId="0" fontId="44" fillId="21" borderId="140" xfId="0" applyFont="1" applyFill="1" applyBorder="1" applyAlignment="1" applyProtection="1">
      <alignment horizontal="center" vertical="center" wrapText="1"/>
    </xf>
    <xf numFmtId="165" fontId="44" fillId="21" borderId="141" xfId="0" applyNumberFormat="1" applyFont="1" applyFill="1" applyBorder="1" applyAlignment="1" applyProtection="1">
      <alignment horizontal="center" vertical="center" wrapText="1"/>
    </xf>
    <xf numFmtId="165" fontId="44" fillId="21" borderId="142" xfId="0" applyNumberFormat="1" applyFont="1" applyFill="1" applyBorder="1" applyAlignment="1" applyProtection="1">
      <alignment horizontal="center" vertical="center" wrapText="1"/>
    </xf>
    <xf numFmtId="170" fontId="48" fillId="0" borderId="143" xfId="0" applyNumberFormat="1" applyFont="1" applyBorder="1" applyAlignment="1" applyProtection="1">
      <alignment horizontal="center" vertical="center" wrapText="1"/>
    </xf>
    <xf numFmtId="170" fontId="48" fillId="0" borderId="144" xfId="0" applyNumberFormat="1" applyFont="1" applyBorder="1" applyAlignment="1" applyProtection="1">
      <alignment horizontal="center" vertical="center"/>
    </xf>
    <xf numFmtId="170" fontId="47" fillId="0" borderId="145" xfId="0" applyNumberFormat="1" applyFont="1" applyBorder="1" applyAlignment="1" applyProtection="1">
      <alignment horizontal="left" vertical="top"/>
    </xf>
    <xf numFmtId="170" fontId="47" fillId="0" borderId="113" xfId="0" applyNumberFormat="1" applyFont="1" applyBorder="1" applyAlignment="1" applyProtection="1">
      <alignment horizontal="left" vertical="top"/>
    </xf>
    <xf numFmtId="0" fontId="37" fillId="21" borderId="160" xfId="0" applyFont="1" applyFill="1" applyBorder="1" applyAlignment="1">
      <alignment horizontal="center" vertical="center" wrapText="1"/>
    </xf>
    <xf numFmtId="0" fontId="37" fillId="21" borderId="156" xfId="0" applyFont="1" applyFill="1" applyBorder="1" applyAlignment="1">
      <alignment horizontal="center" vertical="center" wrapText="1"/>
    </xf>
    <xf numFmtId="165" fontId="37" fillId="21" borderId="146" xfId="0" applyNumberFormat="1" applyFont="1" applyFill="1" applyBorder="1" applyAlignment="1">
      <alignment horizontal="center" vertical="center" wrapText="1"/>
    </xf>
    <xf numFmtId="165" fontId="37" fillId="21" borderId="147" xfId="0" applyNumberFormat="1" applyFont="1" applyFill="1" applyBorder="1" applyAlignment="1">
      <alignment horizontal="center" vertical="center" wrapText="1"/>
    </xf>
    <xf numFmtId="41" fontId="37" fillId="21" borderId="148" xfId="0" applyNumberFormat="1" applyFont="1" applyFill="1" applyBorder="1" applyAlignment="1">
      <alignment horizontal="center" vertical="center" wrapText="1"/>
    </xf>
    <xf numFmtId="41" fontId="37" fillId="21" borderId="0" xfId="0" applyNumberFormat="1" applyFont="1" applyFill="1" applyBorder="1" applyAlignment="1">
      <alignment horizontal="center" vertical="center" wrapText="1"/>
    </xf>
    <xf numFmtId="0" fontId="0" fillId="21" borderId="0" xfId="0" applyFont="1" applyFill="1" applyBorder="1"/>
    <xf numFmtId="41" fontId="37" fillId="21" borderId="149" xfId="0" applyNumberFormat="1" applyFont="1" applyFill="1" applyBorder="1" applyAlignment="1">
      <alignment horizontal="center" vertical="center" wrapText="1"/>
    </xf>
    <xf numFmtId="41" fontId="37" fillId="21" borderId="150" xfId="0" applyNumberFormat="1" applyFont="1" applyFill="1" applyBorder="1" applyAlignment="1">
      <alignment horizontal="center" vertical="center" wrapText="1"/>
    </xf>
    <xf numFmtId="41" fontId="37" fillId="21" borderId="151" xfId="0" applyNumberFormat="1" applyFont="1" applyFill="1" applyBorder="1" applyAlignment="1">
      <alignment horizontal="center" vertical="center" wrapText="1"/>
    </xf>
    <xf numFmtId="0" fontId="58" fillId="0" borderId="152" xfId="0" applyFont="1" applyFill="1" applyBorder="1" applyAlignment="1">
      <alignment horizontal="left" vertical="top" wrapText="1"/>
    </xf>
    <xf numFmtId="0" fontId="58" fillId="0" borderId="153" xfId="0" applyFont="1" applyFill="1" applyBorder="1" applyAlignment="1">
      <alignment horizontal="left" vertical="top"/>
    </xf>
    <xf numFmtId="0" fontId="58" fillId="0" borderId="154" xfId="0" applyFont="1" applyFill="1" applyBorder="1" applyAlignment="1">
      <alignment horizontal="left" vertical="top"/>
    </xf>
    <xf numFmtId="0" fontId="47" fillId="0" borderId="119" xfId="0" applyFont="1" applyFill="1" applyBorder="1" applyAlignment="1">
      <alignment horizontal="left"/>
    </xf>
    <xf numFmtId="0" fontId="47" fillId="0" borderId="0" xfId="0" applyFont="1" applyFill="1" applyBorder="1" applyAlignment="1">
      <alignment horizontal="left"/>
    </xf>
    <xf numFmtId="0" fontId="47" fillId="0" borderId="114" xfId="0" applyFont="1" applyFill="1" applyBorder="1" applyAlignment="1">
      <alignment horizontal="left"/>
    </xf>
    <xf numFmtId="41" fontId="37" fillId="21" borderId="155" xfId="0" applyNumberFormat="1" applyFont="1" applyFill="1" applyBorder="1" applyAlignment="1">
      <alignment horizontal="center" vertical="center" wrapText="1"/>
    </xf>
    <xf numFmtId="41" fontId="37" fillId="21" borderId="156" xfId="0" applyNumberFormat="1" applyFont="1" applyFill="1" applyBorder="1" applyAlignment="1">
      <alignment horizontal="center" vertical="center" wrapText="1"/>
    </xf>
    <xf numFmtId="41" fontId="37" fillId="21" borderId="157" xfId="0" applyNumberFormat="1" applyFont="1" applyFill="1" applyBorder="1" applyAlignment="1">
      <alignment horizontal="center" vertical="center" wrapText="1"/>
    </xf>
    <xf numFmtId="0" fontId="37" fillId="21" borderId="158" xfId="0" applyFont="1" applyFill="1" applyBorder="1" applyAlignment="1">
      <alignment horizontal="center" vertical="center" wrapText="1"/>
    </xf>
    <xf numFmtId="0" fontId="37" fillId="21" borderId="159" xfId="0" applyFont="1" applyFill="1" applyBorder="1" applyAlignment="1">
      <alignment horizontal="center" vertical="center" wrapText="1"/>
    </xf>
    <xf numFmtId="44" fontId="34" fillId="15" borderId="30" xfId="0" applyNumberFormat="1" applyFont="1" applyFill="1" applyBorder="1" applyAlignment="1" applyProtection="1">
      <alignment horizontal="right" vertical="center" wrapText="1"/>
      <protection locked="0"/>
    </xf>
    <xf numFmtId="44" fontId="34" fillId="15" borderId="4" xfId="0" applyNumberFormat="1" applyFont="1" applyFill="1" applyBorder="1" applyAlignment="1" applyProtection="1">
      <alignment horizontal="right" vertical="center" wrapText="1"/>
      <protection locked="0"/>
    </xf>
    <xf numFmtId="44" fontId="34" fillId="0" borderId="2" xfId="0" applyNumberFormat="1" applyFont="1" applyFill="1" applyBorder="1" applyAlignment="1" applyProtection="1">
      <alignment horizontal="right" vertical="center" wrapText="1"/>
      <protection locked="0"/>
    </xf>
    <xf numFmtId="44" fontId="34" fillId="0" borderId="1" xfId="0" applyNumberFormat="1" applyFont="1" applyFill="1" applyBorder="1" applyAlignment="1" applyProtection="1">
      <alignment horizontal="right" vertical="center" wrapText="1"/>
      <protection locked="0"/>
    </xf>
    <xf numFmtId="44" fontId="34" fillId="0" borderId="3" xfId="0" applyNumberFormat="1" applyFont="1" applyFill="1" applyBorder="1" applyAlignment="1" applyProtection="1">
      <alignment horizontal="right" vertical="center" wrapText="1"/>
      <protection locked="0"/>
    </xf>
    <xf numFmtId="44" fontId="34" fillId="0" borderId="30" xfId="0" applyNumberFormat="1" applyFont="1" applyFill="1" applyBorder="1" applyAlignment="1" applyProtection="1">
      <alignment horizontal="right" vertical="center" wrapText="1"/>
      <protection locked="0"/>
    </xf>
    <xf numFmtId="0" fontId="34" fillId="0" borderId="8" xfId="0" applyFont="1" applyFill="1" applyBorder="1" applyAlignment="1" applyProtection="1">
      <alignment horizontal="justify" vertical="top" wrapText="1"/>
      <protection locked="0"/>
    </xf>
    <xf numFmtId="0" fontId="34" fillId="0" borderId="30" xfId="0" applyFont="1" applyFill="1" applyBorder="1" applyAlignment="1" applyProtection="1">
      <alignment horizontal="justify" vertical="top" wrapText="1"/>
      <protection locked="0"/>
    </xf>
    <xf numFmtId="0" fontId="34" fillId="0" borderId="161" xfId="0" applyFont="1" applyFill="1" applyBorder="1" applyAlignment="1" applyProtection="1">
      <alignment horizontal="left" vertical="top" wrapText="1"/>
      <protection locked="0"/>
    </xf>
    <xf numFmtId="0" fontId="34" fillId="0" borderId="30" xfId="0" applyFont="1" applyFill="1" applyBorder="1" applyAlignment="1" applyProtection="1">
      <alignment horizontal="center" vertical="center" wrapText="1"/>
      <protection locked="0"/>
    </xf>
    <xf numFmtId="171" fontId="34" fillId="0" borderId="30" xfId="0" applyNumberFormat="1" applyFont="1" applyFill="1" applyBorder="1" applyAlignment="1" applyProtection="1">
      <alignment horizontal="center" vertical="center"/>
      <protection locked="0"/>
    </xf>
    <xf numFmtId="44" fontId="34" fillId="0" borderId="2" xfId="23" applyNumberFormat="1" applyFont="1" applyFill="1" applyBorder="1" applyAlignment="1" applyProtection="1">
      <alignment horizontal="right" vertical="center"/>
      <protection locked="0"/>
    </xf>
    <xf numFmtId="44" fontId="34" fillId="0" borderId="1" xfId="23" applyNumberFormat="1" applyFont="1" applyFill="1" applyBorder="1" applyAlignment="1" applyProtection="1">
      <alignment horizontal="right" vertical="center"/>
      <protection locked="0"/>
    </xf>
    <xf numFmtId="44" fontId="34" fillId="0" borderId="3" xfId="23" applyNumberFormat="1" applyFont="1" applyFill="1" applyBorder="1" applyAlignment="1" applyProtection="1">
      <alignment horizontal="right" vertical="center"/>
      <protection locked="0"/>
    </xf>
    <xf numFmtId="0" fontId="34" fillId="0" borderId="30" xfId="0" applyFont="1" applyFill="1" applyBorder="1" applyAlignment="1" applyProtection="1">
      <alignment horizontal="left" vertical="top" wrapText="1"/>
      <protection locked="0"/>
    </xf>
    <xf numFmtId="3" fontId="34" fillId="0" borderId="38" xfId="0" applyNumberFormat="1" applyFont="1" applyBorder="1" applyAlignment="1">
      <alignment horizontal="center"/>
    </xf>
    <xf numFmtId="0" fontId="34" fillId="0" borderId="38" xfId="0" applyFont="1" applyBorder="1" applyAlignment="1">
      <alignment horizontal="center"/>
    </xf>
    <xf numFmtId="0" fontId="32" fillId="21" borderId="16" xfId="0" applyFont="1" applyFill="1" applyBorder="1" applyAlignment="1" applyProtection="1">
      <alignment horizontal="center" vertical="center" wrapText="1"/>
    </xf>
    <xf numFmtId="0" fontId="32" fillId="21" borderId="0" xfId="0" applyFont="1" applyFill="1" applyBorder="1" applyAlignment="1" applyProtection="1">
      <alignment horizontal="center" vertical="center" wrapText="1"/>
    </xf>
    <xf numFmtId="0" fontId="32" fillId="21" borderId="28" xfId="0" applyFont="1" applyFill="1" applyBorder="1" applyAlignment="1" applyProtection="1">
      <alignment horizontal="center" vertical="center" wrapText="1"/>
    </xf>
    <xf numFmtId="0" fontId="32" fillId="21" borderId="14" xfId="0" applyFont="1" applyFill="1" applyBorder="1" applyAlignment="1" applyProtection="1">
      <alignment horizontal="center" vertical="center" wrapText="1"/>
    </xf>
    <xf numFmtId="0" fontId="32" fillId="21" borderId="13" xfId="0" applyFont="1" applyFill="1" applyBorder="1" applyAlignment="1" applyProtection="1">
      <alignment horizontal="center" vertical="center" wrapText="1"/>
    </xf>
    <xf numFmtId="0" fontId="32" fillId="21" borderId="23" xfId="0" applyFont="1" applyFill="1" applyBorder="1" applyAlignment="1" applyProtection="1">
      <alignment horizontal="center" vertical="center" wrapText="1"/>
    </xf>
    <xf numFmtId="0" fontId="32" fillId="21" borderId="0" xfId="0" applyFont="1" applyFill="1" applyBorder="1" applyAlignment="1" applyProtection="1">
      <alignment horizontal="center" vertical="center"/>
    </xf>
    <xf numFmtId="0" fontId="32" fillId="21" borderId="28" xfId="0" applyFont="1" applyFill="1" applyBorder="1" applyAlignment="1" applyProtection="1">
      <alignment horizontal="center" vertical="center"/>
    </xf>
    <xf numFmtId="0" fontId="32" fillId="21" borderId="14" xfId="0" applyFont="1" applyFill="1" applyBorder="1" applyAlignment="1" applyProtection="1">
      <alignment horizontal="center" vertical="center"/>
    </xf>
    <xf numFmtId="0" fontId="32" fillId="21" borderId="13" xfId="0" applyFont="1" applyFill="1" applyBorder="1" applyAlignment="1" applyProtection="1">
      <alignment horizontal="center" vertical="center"/>
    </xf>
    <xf numFmtId="0" fontId="32" fillId="21" borderId="23" xfId="0" applyFont="1" applyFill="1" applyBorder="1" applyAlignment="1" applyProtection="1">
      <alignment horizontal="center" vertical="center"/>
    </xf>
    <xf numFmtId="0" fontId="32" fillId="21" borderId="15" xfId="0" applyFont="1" applyFill="1" applyBorder="1" applyAlignment="1" applyProtection="1">
      <alignment horizontal="center" vertical="center" wrapText="1"/>
    </xf>
    <xf numFmtId="0" fontId="32" fillId="21" borderId="10" xfId="0" applyFont="1" applyFill="1" applyBorder="1" applyAlignment="1" applyProtection="1">
      <alignment horizontal="center" vertical="center" wrapText="1"/>
    </xf>
    <xf numFmtId="0" fontId="32" fillId="21" borderId="11" xfId="0" applyFont="1" applyFill="1" applyBorder="1" applyAlignment="1" applyProtection="1">
      <alignment horizontal="center" vertical="center" wrapText="1"/>
    </xf>
    <xf numFmtId="0" fontId="32" fillId="21" borderId="12" xfId="0" applyFont="1" applyFill="1" applyBorder="1" applyAlignment="1" applyProtection="1">
      <alignment horizontal="center" vertical="center" wrapText="1"/>
    </xf>
    <xf numFmtId="0" fontId="32" fillId="21" borderId="7" xfId="0" applyFont="1" applyFill="1" applyBorder="1" applyAlignment="1" applyProtection="1">
      <alignment horizontal="center" vertical="center" wrapText="1"/>
    </xf>
    <xf numFmtId="0" fontId="32" fillId="21" borderId="47" xfId="0" applyFont="1" applyFill="1" applyBorder="1" applyAlignment="1" applyProtection="1">
      <alignment horizontal="center" vertical="center" wrapText="1"/>
    </xf>
    <xf numFmtId="0" fontId="47" fillId="0" borderId="45" xfId="0" applyFont="1" applyFill="1" applyBorder="1" applyAlignment="1" applyProtection="1">
      <alignment horizontal="center" vertical="center"/>
    </xf>
    <xf numFmtId="0" fontId="47" fillId="0" borderId="51" xfId="0" applyFont="1" applyFill="1" applyBorder="1" applyAlignment="1" applyProtection="1">
      <alignment horizontal="center" vertical="center"/>
    </xf>
    <xf numFmtId="0" fontId="47" fillId="0" borderId="46" xfId="0" applyFont="1" applyFill="1" applyBorder="1" applyAlignment="1" applyProtection="1">
      <alignment horizontal="center" vertical="center"/>
    </xf>
    <xf numFmtId="0" fontId="47" fillId="0" borderId="0" xfId="0" applyFont="1" applyFill="1" applyBorder="1" applyAlignment="1" applyProtection="1">
      <alignment horizontal="left" vertical="center" wrapText="1"/>
    </xf>
    <xf numFmtId="0" fontId="32" fillId="21" borderId="8" xfId="0" applyFont="1" applyFill="1" applyBorder="1" applyAlignment="1" applyProtection="1">
      <alignment horizontal="center" vertical="center"/>
    </xf>
    <xf numFmtId="0" fontId="32" fillId="21" borderId="30" xfId="0" applyFont="1" applyFill="1" applyBorder="1" applyAlignment="1" applyProtection="1">
      <alignment horizontal="center" vertical="center"/>
    </xf>
    <xf numFmtId="0" fontId="32" fillId="21" borderId="30" xfId="0" applyFont="1" applyFill="1" applyBorder="1" applyAlignment="1" applyProtection="1">
      <alignment horizontal="center" vertical="center" wrapText="1"/>
    </xf>
    <xf numFmtId="0" fontId="32" fillId="21" borderId="2" xfId="0" applyFont="1" applyFill="1" applyBorder="1" applyAlignment="1" applyProtection="1">
      <alignment horizontal="center" vertical="center" wrapText="1"/>
    </xf>
    <xf numFmtId="0" fontId="32" fillId="21" borderId="15" xfId="0" applyFont="1" applyFill="1" applyBorder="1" applyAlignment="1" applyProtection="1">
      <alignment horizontal="center"/>
    </xf>
    <xf numFmtId="0" fontId="32" fillId="21" borderId="10" xfId="0" applyFont="1" applyFill="1" applyBorder="1" applyAlignment="1" applyProtection="1">
      <alignment horizontal="center"/>
    </xf>
    <xf numFmtId="0" fontId="32" fillId="21" borderId="11" xfId="0" applyFont="1" applyFill="1" applyBorder="1" applyAlignment="1" applyProtection="1">
      <alignment horizontal="center"/>
    </xf>
    <xf numFmtId="0" fontId="32" fillId="21" borderId="16" xfId="0" applyFont="1" applyFill="1" applyBorder="1" applyAlignment="1" applyProtection="1">
      <alignment horizontal="center" vertical="center"/>
    </xf>
    <xf numFmtId="0" fontId="32" fillId="21" borderId="64" xfId="0" applyFont="1" applyFill="1" applyBorder="1" applyAlignment="1" applyProtection="1">
      <alignment horizontal="center" vertical="center"/>
    </xf>
    <xf numFmtId="0" fontId="32" fillId="21" borderId="14" xfId="0" applyFont="1" applyFill="1" applyBorder="1" applyAlignment="1" applyProtection="1">
      <alignment horizontal="center" wrapText="1"/>
    </xf>
    <xf numFmtId="0" fontId="32" fillId="21" borderId="13" xfId="0" applyFont="1" applyFill="1" applyBorder="1" applyAlignment="1" applyProtection="1">
      <alignment horizontal="center" wrapText="1"/>
    </xf>
    <xf numFmtId="0" fontId="32" fillId="21" borderId="23" xfId="0" applyFont="1" applyFill="1" applyBorder="1" applyAlignment="1" applyProtection="1">
      <alignment horizontal="center" wrapText="1"/>
    </xf>
    <xf numFmtId="171" fontId="34" fillId="0" borderId="0" xfId="23" applyNumberFormat="1" applyFont="1" applyBorder="1" applyAlignment="1" applyProtection="1">
      <alignment horizontal="center"/>
      <protection locked="0"/>
    </xf>
    <xf numFmtId="3" fontId="34" fillId="0" borderId="0" xfId="0" applyNumberFormat="1" applyFont="1" applyBorder="1" applyAlignment="1" applyProtection="1">
      <alignment horizontal="center"/>
      <protection locked="0"/>
    </xf>
    <xf numFmtId="0" fontId="34" fillId="0" borderId="18"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34" fillId="0" borderId="3" xfId="0" applyFont="1" applyFill="1" applyBorder="1" applyAlignment="1" applyProtection="1">
      <alignment horizontal="justify" vertical="top" wrapText="1"/>
      <protection locked="0"/>
    </xf>
    <xf numFmtId="44" fontId="34" fillId="0" borderId="30" xfId="23" applyNumberFormat="1" applyFont="1" applyFill="1" applyBorder="1" applyAlignment="1" applyProtection="1">
      <alignment horizontal="right" vertical="center"/>
      <protection locked="0"/>
    </xf>
    <xf numFmtId="44" fontId="34" fillId="0" borderId="165" xfId="0" applyNumberFormat="1" applyFont="1" applyFill="1" applyBorder="1" applyAlignment="1" applyProtection="1">
      <alignment horizontal="right" vertical="center" wrapText="1"/>
      <protection locked="0"/>
    </xf>
    <xf numFmtId="44" fontId="34" fillId="0" borderId="166" xfId="0" applyNumberFormat="1" applyFont="1" applyFill="1" applyBorder="1" applyAlignment="1" applyProtection="1">
      <alignment horizontal="right" vertical="center" wrapText="1"/>
      <protection locked="0"/>
    </xf>
    <xf numFmtId="44" fontId="34" fillId="0" borderId="167" xfId="0" applyNumberFormat="1" applyFont="1" applyFill="1" applyBorder="1" applyAlignment="1" applyProtection="1">
      <alignment horizontal="right" vertical="center" wrapText="1"/>
      <protection locked="0"/>
    </xf>
    <xf numFmtId="44" fontId="34" fillId="0" borderId="162" xfId="0" applyNumberFormat="1" applyFont="1" applyFill="1" applyBorder="1" applyAlignment="1" applyProtection="1">
      <alignment horizontal="right" vertical="center" wrapText="1"/>
      <protection locked="0"/>
    </xf>
    <xf numFmtId="44" fontId="34" fillId="0" borderId="163" xfId="0" applyNumberFormat="1" applyFont="1" applyFill="1" applyBorder="1" applyAlignment="1" applyProtection="1">
      <alignment horizontal="right" vertical="center" wrapText="1"/>
      <protection locked="0"/>
    </xf>
    <xf numFmtId="44" fontId="34" fillId="0" borderId="164" xfId="0" applyNumberFormat="1" applyFont="1" applyFill="1" applyBorder="1" applyAlignment="1" applyProtection="1">
      <alignment horizontal="right" vertical="center" wrapText="1"/>
      <protection locked="0"/>
    </xf>
    <xf numFmtId="44" fontId="34" fillId="0" borderId="29" xfId="0" applyNumberFormat="1" applyFont="1" applyFill="1" applyBorder="1" applyAlignment="1" applyProtection="1">
      <alignment horizontal="right" vertical="center" wrapText="1"/>
      <protection locked="0"/>
    </xf>
    <xf numFmtId="44" fontId="34" fillId="15" borderId="29" xfId="0" applyNumberFormat="1" applyFont="1" applyFill="1" applyBorder="1" applyAlignment="1" applyProtection="1">
      <alignment horizontal="right" vertical="center" wrapText="1"/>
      <protection locked="0"/>
    </xf>
    <xf numFmtId="44" fontId="34" fillId="15" borderId="63" xfId="0" applyNumberFormat="1" applyFont="1" applyFill="1" applyBorder="1" applyAlignment="1" applyProtection="1">
      <alignment horizontal="right" vertical="center" wrapText="1"/>
      <protection locked="0"/>
    </xf>
    <xf numFmtId="44" fontId="34" fillId="0" borderId="32" xfId="23" applyNumberFormat="1" applyFont="1" applyFill="1" applyBorder="1" applyAlignment="1" applyProtection="1">
      <alignment horizontal="right" vertical="center"/>
      <protection locked="0"/>
    </xf>
    <xf numFmtId="44" fontId="34" fillId="0" borderId="59" xfId="23" applyNumberFormat="1" applyFont="1" applyFill="1" applyBorder="1" applyAlignment="1" applyProtection="1">
      <alignment horizontal="right" vertical="center"/>
      <protection locked="0"/>
    </xf>
    <xf numFmtId="44" fontId="34" fillId="0" borderId="33" xfId="23" applyNumberFormat="1" applyFont="1" applyFill="1" applyBorder="1" applyAlignment="1" applyProtection="1">
      <alignment horizontal="right" vertical="center"/>
      <protection locked="0"/>
    </xf>
    <xf numFmtId="44" fontId="32" fillId="23" borderId="57" xfId="0" applyNumberFormat="1" applyFont="1" applyFill="1" applyBorder="1" applyAlignment="1" applyProtection="1">
      <alignment horizontal="right" vertical="center" wrapText="1"/>
      <protection locked="0"/>
    </xf>
    <xf numFmtId="44" fontId="32" fillId="23" borderId="58" xfId="0" applyNumberFormat="1" applyFont="1" applyFill="1" applyBorder="1" applyAlignment="1" applyProtection="1">
      <alignment horizontal="right" vertical="center" wrapText="1"/>
      <protection locked="0"/>
    </xf>
    <xf numFmtId="44" fontId="34" fillId="0" borderId="32" xfId="0" applyNumberFormat="1" applyFont="1" applyFill="1" applyBorder="1" applyAlignment="1" applyProtection="1">
      <alignment horizontal="right" vertical="center" wrapText="1"/>
      <protection locked="0"/>
    </xf>
    <xf numFmtId="44" fontId="34" fillId="0" borderId="59" xfId="0" applyNumberFormat="1" applyFont="1" applyFill="1" applyBorder="1" applyAlignment="1" applyProtection="1">
      <alignment horizontal="right" vertical="center" wrapText="1"/>
      <protection locked="0"/>
    </xf>
    <xf numFmtId="44" fontId="34" fillId="0" borderId="33" xfId="0" applyNumberFormat="1" applyFont="1" applyFill="1" applyBorder="1" applyAlignment="1" applyProtection="1">
      <alignment horizontal="right" vertical="center" wrapText="1"/>
      <protection locked="0"/>
    </xf>
    <xf numFmtId="0" fontId="32" fillId="23" borderId="60" xfId="0" applyFont="1" applyFill="1" applyBorder="1" applyAlignment="1" applyProtection="1">
      <alignment horizontal="right" vertical="center" wrapText="1"/>
      <protection locked="0"/>
    </xf>
    <xf numFmtId="0" fontId="32" fillId="23" borderId="61" xfId="0" applyFont="1" applyFill="1" applyBorder="1" applyAlignment="1" applyProtection="1">
      <alignment horizontal="right" vertical="center" wrapText="1"/>
      <protection locked="0"/>
    </xf>
    <xf numFmtId="0" fontId="32" fillId="23" borderId="62" xfId="0" applyFont="1" applyFill="1" applyBorder="1" applyAlignment="1" applyProtection="1">
      <alignment horizontal="right" vertical="center" wrapText="1"/>
      <protection locked="0"/>
    </xf>
    <xf numFmtId="171" fontId="32" fillId="23" borderId="57" xfId="0" applyNumberFormat="1" applyFont="1" applyFill="1" applyBorder="1" applyAlignment="1" applyProtection="1">
      <alignment horizontal="center" vertical="center"/>
      <protection locked="0"/>
    </xf>
    <xf numFmtId="44" fontId="32" fillId="23" borderId="57" xfId="23" applyNumberFormat="1" applyFont="1" applyFill="1" applyBorder="1" applyAlignment="1" applyProtection="1">
      <alignment horizontal="right" vertical="center"/>
      <protection locked="0"/>
    </xf>
    <xf numFmtId="49" fontId="37" fillId="21" borderId="168" xfId="0" applyNumberFormat="1" applyFont="1" applyFill="1" applyBorder="1" applyAlignment="1" applyProtection="1">
      <alignment horizontal="center" vertical="center"/>
    </xf>
    <xf numFmtId="49" fontId="37" fillId="21" borderId="169" xfId="0" applyNumberFormat="1" applyFont="1" applyFill="1" applyBorder="1" applyAlignment="1" applyProtection="1">
      <alignment horizontal="center" vertical="center"/>
    </xf>
    <xf numFmtId="49" fontId="37" fillId="21" borderId="170" xfId="0" applyNumberFormat="1" applyFont="1" applyFill="1" applyBorder="1" applyAlignment="1" applyProtection="1">
      <alignment horizontal="center" vertical="center"/>
    </xf>
    <xf numFmtId="49" fontId="37" fillId="21" borderId="171" xfId="0" applyNumberFormat="1" applyFont="1" applyFill="1" applyBorder="1" applyAlignment="1" applyProtection="1">
      <alignment horizontal="center" vertical="center"/>
    </xf>
    <xf numFmtId="0" fontId="48" fillId="0" borderId="119"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8" fillId="0" borderId="114" xfId="0" applyFont="1" applyFill="1" applyBorder="1" applyAlignment="1" applyProtection="1">
      <alignment horizontal="center" vertical="center"/>
    </xf>
    <xf numFmtId="0" fontId="48" fillId="0" borderId="172" xfId="0" applyFont="1" applyFill="1" applyBorder="1" applyAlignment="1" applyProtection="1">
      <alignment horizontal="center" vertical="center"/>
    </xf>
    <xf numFmtId="0" fontId="48" fillId="0" borderId="121" xfId="0" applyFont="1" applyFill="1" applyBorder="1" applyAlignment="1" applyProtection="1">
      <alignment horizontal="center" vertical="center"/>
    </xf>
    <xf numFmtId="0" fontId="48" fillId="0" borderId="173" xfId="0" applyFont="1" applyFill="1" applyBorder="1" applyAlignment="1" applyProtection="1">
      <alignment horizontal="center" vertical="center"/>
    </xf>
    <xf numFmtId="0" fontId="38" fillId="15" borderId="127" xfId="0" applyFont="1" applyFill="1" applyBorder="1" applyAlignment="1" applyProtection="1">
      <alignment horizontal="left" vertical="center" wrapText="1"/>
    </xf>
    <xf numFmtId="0" fontId="38" fillId="15" borderId="142" xfId="0" applyFont="1" applyFill="1" applyBorder="1" applyAlignment="1" applyProtection="1">
      <alignment horizontal="left" vertical="center" wrapText="1"/>
    </xf>
    <xf numFmtId="0" fontId="38" fillId="15" borderId="126" xfId="0" applyFont="1" applyFill="1" applyBorder="1" applyAlignment="1" applyProtection="1">
      <alignment horizontal="left" vertical="center" wrapText="1"/>
    </xf>
    <xf numFmtId="0" fontId="32" fillId="15" borderId="127" xfId="0" applyFont="1" applyFill="1" applyBorder="1" applyAlignment="1" applyProtection="1">
      <alignment horizontal="left" vertical="center" wrapText="1"/>
    </xf>
    <xf numFmtId="0" fontId="32" fillId="15" borderId="142" xfId="0" applyFont="1" applyFill="1" applyBorder="1" applyAlignment="1" applyProtection="1">
      <alignment horizontal="left" vertical="center" wrapText="1"/>
    </xf>
    <xf numFmtId="0" fontId="32" fillId="15" borderId="126" xfId="0" applyFont="1" applyFill="1" applyBorder="1" applyAlignment="1" applyProtection="1">
      <alignment horizontal="left" vertical="center" wrapText="1"/>
    </xf>
    <xf numFmtId="0" fontId="45" fillId="15" borderId="174" xfId="0" applyFont="1" applyFill="1" applyBorder="1" applyAlignment="1" applyProtection="1">
      <alignment horizontal="right" vertical="center" wrapText="1"/>
    </xf>
    <xf numFmtId="0" fontId="45" fillId="15" borderId="175" xfId="0" applyFont="1" applyFill="1" applyBorder="1" applyAlignment="1" applyProtection="1">
      <alignment horizontal="right" vertical="center" wrapText="1"/>
    </xf>
    <xf numFmtId="0" fontId="45" fillId="15" borderId="176" xfId="0" applyFont="1" applyFill="1" applyBorder="1" applyAlignment="1" applyProtection="1">
      <alignment horizontal="right" vertical="center" wrapText="1"/>
    </xf>
    <xf numFmtId="0" fontId="47" fillId="0" borderId="172" xfId="0" applyFont="1" applyFill="1" applyBorder="1" applyAlignment="1" applyProtection="1">
      <alignment horizontal="center" vertical="center"/>
    </xf>
    <xf numFmtId="0" fontId="47" fillId="0" borderId="121" xfId="0" applyFont="1" applyFill="1" applyBorder="1" applyAlignment="1" applyProtection="1">
      <alignment horizontal="center" vertical="center"/>
    </xf>
    <xf numFmtId="0" fontId="47" fillId="0" borderId="173" xfId="0" applyFont="1" applyFill="1" applyBorder="1" applyAlignment="1" applyProtection="1">
      <alignment horizontal="center" vertical="center"/>
    </xf>
    <xf numFmtId="0" fontId="47" fillId="0" borderId="119"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114" xfId="0" applyFont="1" applyFill="1" applyBorder="1" applyAlignment="1" applyProtection="1">
      <alignment horizontal="center" vertical="center"/>
    </xf>
    <xf numFmtId="49" fontId="32" fillId="21" borderId="177" xfId="0" applyNumberFormat="1" applyFont="1" applyFill="1" applyBorder="1" applyAlignment="1" applyProtection="1">
      <alignment horizontal="center" vertical="center"/>
    </xf>
    <xf numFmtId="49" fontId="32" fillId="21" borderId="142" xfId="0" applyNumberFormat="1" applyFont="1" applyFill="1" applyBorder="1" applyAlignment="1" applyProtection="1">
      <alignment horizontal="center" vertical="center"/>
    </xf>
    <xf numFmtId="49" fontId="32" fillId="21" borderId="126" xfId="0" applyNumberFormat="1" applyFont="1" applyFill="1" applyBorder="1" applyAlignment="1" applyProtection="1">
      <alignment horizontal="center" vertical="center"/>
    </xf>
    <xf numFmtId="0" fontId="47" fillId="0" borderId="178" xfId="0" applyFont="1" applyBorder="1" applyAlignment="1">
      <alignment horizontal="center" vertical="center" wrapText="1"/>
    </xf>
    <xf numFmtId="0" fontId="47" fillId="0" borderId="178" xfId="0" applyFont="1" applyBorder="1" applyAlignment="1">
      <alignment horizontal="center" vertical="center"/>
    </xf>
    <xf numFmtId="0" fontId="32" fillId="15" borderId="0" xfId="0" applyFont="1" applyFill="1" applyBorder="1" applyAlignment="1" applyProtection="1">
      <alignment horizontal="left"/>
    </xf>
    <xf numFmtId="0" fontId="38" fillId="25" borderId="15" xfId="0" applyFont="1" applyFill="1" applyBorder="1" applyAlignment="1">
      <alignment horizontal="center" vertical="center" wrapText="1"/>
    </xf>
    <xf numFmtId="0" fontId="38" fillId="25" borderId="10"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7" fillId="15" borderId="179" xfId="0" applyFont="1" applyFill="1" applyBorder="1" applyAlignment="1" applyProtection="1">
      <alignment horizontal="right" vertical="center" wrapText="1"/>
    </xf>
    <xf numFmtId="0" fontId="37" fillId="15" borderId="180" xfId="0" applyFont="1" applyFill="1" applyBorder="1" applyAlignment="1" applyProtection="1">
      <alignment horizontal="right" vertical="center" wrapText="1"/>
    </xf>
    <xf numFmtId="0" fontId="37" fillId="15" borderId="181" xfId="0" applyFont="1" applyFill="1" applyBorder="1" applyAlignment="1" applyProtection="1">
      <alignment horizontal="right" vertical="center" wrapText="1"/>
    </xf>
    <xf numFmtId="0" fontId="32" fillId="15" borderId="10" xfId="0" applyFont="1" applyFill="1" applyBorder="1" applyAlignment="1" applyProtection="1">
      <alignment horizontal="left"/>
    </xf>
    <xf numFmtId="0" fontId="47" fillId="0" borderId="182" xfId="0" applyFont="1" applyFill="1" applyBorder="1" applyAlignment="1" applyProtection="1">
      <alignment horizontal="center" vertical="center"/>
    </xf>
    <xf numFmtId="0" fontId="47" fillId="0" borderId="183" xfId="0" applyFont="1" applyFill="1" applyBorder="1" applyAlignment="1" applyProtection="1">
      <alignment horizontal="center" vertical="center"/>
    </xf>
    <xf numFmtId="0" fontId="48" fillId="0" borderId="0" xfId="0" applyFont="1" applyAlignment="1">
      <alignment horizontal="center" vertical="center"/>
    </xf>
    <xf numFmtId="165" fontId="40" fillId="0" borderId="0" xfId="0" applyNumberFormat="1" applyFont="1" applyFill="1" applyAlignment="1">
      <alignment horizontal="center" vertical="center"/>
    </xf>
    <xf numFmtId="0" fontId="32" fillId="15" borderId="34" xfId="0" applyFont="1" applyFill="1" applyBorder="1" applyAlignment="1">
      <alignment horizontal="center" vertical="center"/>
    </xf>
    <xf numFmtId="0" fontId="32" fillId="15" borderId="65" xfId="0" applyFont="1" applyFill="1" applyBorder="1" applyAlignment="1">
      <alignment horizontal="center" vertical="center"/>
    </xf>
    <xf numFmtId="0" fontId="32" fillId="0" borderId="34" xfId="0" applyFont="1" applyBorder="1" applyAlignment="1">
      <alignment horizontal="center" vertical="center"/>
    </xf>
    <xf numFmtId="0" fontId="32" fillId="0" borderId="65" xfId="0" applyFont="1" applyBorder="1" applyAlignment="1">
      <alignment horizontal="center" vertical="center"/>
    </xf>
    <xf numFmtId="0" fontId="37" fillId="25" borderId="66" xfId="0" applyFont="1" applyFill="1" applyBorder="1" applyAlignment="1">
      <alignment horizontal="center" vertical="center" wrapText="1"/>
    </xf>
    <xf numFmtId="0" fontId="32" fillId="0" borderId="42" xfId="0" applyFont="1" applyBorder="1" applyAlignment="1">
      <alignment horizontal="center" vertical="center"/>
    </xf>
    <xf numFmtId="0" fontId="0" fillId="0" borderId="35" xfId="0" applyBorder="1" applyAlignment="1">
      <alignment horizontal="justify" vertical="center" wrapText="1"/>
    </xf>
    <xf numFmtId="0" fontId="0" fillId="0" borderId="31" xfId="0" applyBorder="1" applyAlignment="1">
      <alignment horizontal="justify" vertical="center" wrapText="1"/>
    </xf>
    <xf numFmtId="0" fontId="0" fillId="0" borderId="67" xfId="0" applyBorder="1" applyAlignment="1">
      <alignment horizontal="justify" vertical="center" wrapText="1"/>
    </xf>
    <xf numFmtId="0" fontId="32" fillId="15" borderId="34" xfId="0" applyFont="1" applyFill="1" applyBorder="1" applyAlignment="1">
      <alignment horizontal="center" vertical="center" wrapText="1"/>
    </xf>
    <xf numFmtId="0" fontId="32" fillId="15" borderId="42" xfId="0" applyFont="1" applyFill="1" applyBorder="1" applyAlignment="1">
      <alignment horizontal="center" vertical="center" wrapText="1"/>
    </xf>
    <xf numFmtId="0" fontId="32" fillId="15" borderId="65" xfId="0" applyFont="1" applyFill="1" applyBorder="1" applyAlignment="1">
      <alignment horizontal="center" vertical="center" wrapText="1"/>
    </xf>
    <xf numFmtId="0" fontId="32" fillId="0" borderId="3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65" xfId="0" applyFont="1" applyBorder="1" applyAlignment="1">
      <alignment horizontal="center" vertical="center" wrapText="1"/>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ual" xfId="27" builtinId="5"/>
    <cellStyle name="Porcentual 2" xfId="28"/>
    <cellStyle name="Título de hoja" xfId="29"/>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relativeIndent="255"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2"/>
        <color theme="1"/>
        <name val="Calibri"/>
        <scheme val="minor"/>
      </font>
      <numFmt numFmtId="165" formatCode="000"/>
      <fill>
        <patternFill patternType="none">
          <fgColor indexed="64"/>
          <bgColor indexed="65"/>
        </patternFill>
      </fill>
      <alignment horizontal="center" vertical="center" textRotation="0" wrapText="0" indent="0" relative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dPt>
          <c:dPt>
            <c:idx val="2"/>
            <c:spPr>
              <a:solidFill>
                <a:srgbClr val="009900"/>
              </a:solidFill>
            </c:spPr>
          </c:dPt>
          <c:val>
            <c:numRef>
              <c:f>'S.H-INGRESOS'!$C$67:$C$69</c:f>
              <c:numCache>
                <c:formatCode>#,##0</c:formatCode>
                <c:ptCount val="3"/>
                <c:pt idx="0">
                  <c:v>87772</c:v>
                </c:pt>
                <c:pt idx="1">
                  <c:v>5128556</c:v>
                </c:pt>
                <c:pt idx="2">
                  <c:v>0</c:v>
                </c:pt>
              </c:numCache>
            </c:numRef>
          </c:val>
        </c:ser>
        <c:gapWidth val="18"/>
        <c:overlap val="90"/>
        <c:axId val="121965568"/>
        <c:axId val="121967360"/>
      </c:barChart>
      <c:catAx>
        <c:axId val="121965568"/>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21967360"/>
        <c:crosses val="autoZero"/>
        <c:auto val="1"/>
        <c:lblAlgn val="ctr"/>
        <c:lblOffset val="100"/>
      </c:catAx>
      <c:valAx>
        <c:axId val="121967360"/>
        <c:scaling>
          <c:orientation val="minMax"/>
        </c:scaling>
        <c:delete val="1"/>
        <c:axPos val="l"/>
        <c:majorGridlines/>
        <c:numFmt formatCode="#,##0" sourceLinked="1"/>
        <c:tickLblPos val="nextTo"/>
        <c:crossAx val="121965568"/>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26"/>
  <c:chart>
    <c:view3D>
      <c:rotX val="0"/>
      <c:hPercent val="289"/>
      <c:rotY val="0"/>
      <c:depthPercent val="100"/>
      <c:perspective val="0"/>
    </c:view3D>
    <c:plotArea>
      <c:layout/>
      <c:bar3DChart>
        <c:barDir val="bar"/>
        <c:grouping val="stacked"/>
        <c:ser>
          <c:idx val="0"/>
          <c:order val="0"/>
          <c:dPt>
            <c:idx val="0"/>
            <c:spPr>
              <a:solidFill>
                <a:srgbClr val="C00000"/>
              </a:solidFill>
            </c:spPr>
          </c:dPt>
          <c:dPt>
            <c:idx val="2"/>
            <c:spPr>
              <a:solidFill>
                <a:srgbClr val="009900"/>
              </a:solidFill>
            </c:spPr>
          </c:dPt>
          <c:dPt>
            <c:idx val="3"/>
            <c:spPr>
              <a:solidFill>
                <a:schemeClr val="accent6">
                  <a:lumMod val="75000"/>
                </a:schemeClr>
              </a:solidFill>
            </c:spPr>
          </c:dPt>
          <c:dPt>
            <c:idx val="4"/>
            <c:spPr>
              <a:solidFill>
                <a:srgbClr val="7030A0"/>
              </a:solidFill>
            </c:spPr>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 #,##0_-;_-* "-"_-;_-@_-</c:formatCode>
                <c:ptCount val="6"/>
                <c:pt idx="0">
                  <c:v>4425100</c:v>
                </c:pt>
                <c:pt idx="1">
                  <c:v>0</c:v>
                </c:pt>
                <c:pt idx="2">
                  <c:v>87772</c:v>
                </c:pt>
                <c:pt idx="3">
                  <c:v>310336</c:v>
                </c:pt>
                <c:pt idx="4">
                  <c:v>393120</c:v>
                </c:pt>
                <c:pt idx="5">
                  <c:v>0</c:v>
                </c:pt>
              </c:numCache>
            </c:numRef>
          </c:val>
        </c:ser>
        <c:gapWidth val="23"/>
        <c:shape val="cylinder"/>
        <c:axId val="122000896"/>
        <c:axId val="122002432"/>
        <c:axId val="0"/>
      </c:bar3DChart>
      <c:catAx>
        <c:axId val="122000896"/>
        <c:scaling>
          <c:orientation val="minMax"/>
        </c:scaling>
        <c:axPos val="l"/>
        <c:majorGridlines/>
        <c:numFmt formatCode="General" sourceLinked="1"/>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22002432"/>
        <c:crosses val="autoZero"/>
        <c:auto val="1"/>
        <c:lblAlgn val="ctr"/>
        <c:lblOffset val="100"/>
      </c:catAx>
      <c:valAx>
        <c:axId val="122002432"/>
        <c:scaling>
          <c:orientation val="minMax"/>
        </c:scaling>
        <c:delete val="1"/>
        <c:axPos val="b"/>
        <c:majorGridlines/>
        <c:numFmt formatCode="_-* #,##0_-;\-* #,##0_-;_-* &quot;-&quot;_-;_-@_-" sourceLinked="1"/>
        <c:tickLblPos val="nextTo"/>
        <c:crossAx val="122000896"/>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dPt>
          <c:dPt>
            <c:idx val="2"/>
            <c:spPr>
              <a:solidFill>
                <a:srgbClr val="009900"/>
              </a:solidFill>
            </c:spPr>
          </c:dPt>
          <c:val>
            <c:numRef>
              <c:f>'S.H. EGRESOS'!$C$79:$C$83</c:f>
              <c:numCache>
                <c:formatCode>#,##0</c:formatCode>
                <c:ptCount val="5"/>
                <c:pt idx="0">
                  <c:v>3749828</c:v>
                </c:pt>
                <c:pt idx="1">
                  <c:v>74500</c:v>
                </c:pt>
                <c:pt idx="2">
                  <c:v>0</c:v>
                </c:pt>
                <c:pt idx="3">
                  <c:v>1392000</c:v>
                </c:pt>
                <c:pt idx="4">
                  <c:v>0</c:v>
                </c:pt>
              </c:numCache>
            </c:numRef>
          </c:val>
        </c:ser>
        <c:gapWidth val="18"/>
        <c:overlap val="90"/>
        <c:axId val="122104832"/>
        <c:axId val="122188544"/>
      </c:barChart>
      <c:catAx>
        <c:axId val="122104832"/>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22188544"/>
        <c:crosses val="autoZero"/>
        <c:auto val="1"/>
        <c:lblAlgn val="ctr"/>
        <c:lblOffset val="100"/>
      </c:catAx>
      <c:valAx>
        <c:axId val="122188544"/>
        <c:scaling>
          <c:orientation val="minMax"/>
        </c:scaling>
        <c:delete val="1"/>
        <c:axPos val="l"/>
        <c:majorGridlines/>
        <c:numFmt formatCode="#,##0" sourceLinked="1"/>
        <c:tickLblPos val="nextTo"/>
        <c:crossAx val="122104832"/>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6"/>
  <c:chart>
    <c:view3D>
      <c:rotX val="0"/>
      <c:hPercent val="140"/>
      <c:rotY val="0"/>
      <c:depthPercent val="100"/>
      <c:perspective val="0"/>
    </c:view3D>
    <c:plotArea>
      <c:layout/>
      <c:bar3DChart>
        <c:barDir val="bar"/>
        <c:grouping val="stacked"/>
        <c:ser>
          <c:idx val="0"/>
          <c:order val="0"/>
          <c:dPt>
            <c:idx val="0"/>
            <c:spPr>
              <a:solidFill>
                <a:srgbClr val="C00000"/>
              </a:solidFill>
            </c:spPr>
          </c:dPt>
          <c:dPt>
            <c:idx val="2"/>
            <c:spPr>
              <a:solidFill>
                <a:srgbClr val="009900"/>
              </a:solidFill>
            </c:spPr>
          </c:dPt>
          <c:dPt>
            <c:idx val="3"/>
            <c:spPr>
              <a:solidFill>
                <a:schemeClr val="accent6">
                  <a:lumMod val="75000"/>
                </a:schemeClr>
              </a:solidFill>
            </c:spPr>
          </c:dPt>
          <c:dPt>
            <c:idx val="4"/>
            <c:spPr>
              <a:solidFill>
                <a:srgbClr val="7030A0"/>
              </a:solidFill>
            </c:spPr>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 #,##0_-;_-* "-"_-;_-@_-</c:formatCode>
                <c:ptCount val="5"/>
                <c:pt idx="0">
                  <c:v>5013328</c:v>
                </c:pt>
                <c:pt idx="1">
                  <c:v>0</c:v>
                </c:pt>
                <c:pt idx="2">
                  <c:v>0</c:v>
                </c:pt>
                <c:pt idx="3">
                  <c:v>0</c:v>
                </c:pt>
                <c:pt idx="4">
                  <c:v>203000</c:v>
                </c:pt>
              </c:numCache>
            </c:numRef>
          </c:val>
        </c:ser>
        <c:gapWidth val="23"/>
        <c:shape val="cylinder"/>
        <c:axId val="122160640"/>
        <c:axId val="122162176"/>
        <c:axId val="0"/>
      </c:bar3DChart>
      <c:catAx>
        <c:axId val="122160640"/>
        <c:scaling>
          <c:orientation val="minMax"/>
        </c:scaling>
        <c:axPos val="l"/>
        <c:majorGridlines/>
        <c:numFmt formatCode="General" sourceLinked="1"/>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22162176"/>
        <c:crosses val="autoZero"/>
        <c:auto val="1"/>
        <c:lblAlgn val="ctr"/>
        <c:lblOffset val="100"/>
      </c:catAx>
      <c:valAx>
        <c:axId val="122162176"/>
        <c:scaling>
          <c:orientation val="minMax"/>
        </c:scaling>
        <c:delete val="1"/>
        <c:axPos val="b"/>
        <c:majorGridlines/>
        <c:numFmt formatCode="_-* #,##0_-;\-* #,##0_-;_-* &quot;-&quot;_-;_-@_-" sourceLinked="1"/>
        <c:tickLblPos val="nextTo"/>
        <c:crossAx val="122160640"/>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038"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03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04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04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38</xdr:row>
      <xdr:rowOff>55612</xdr:rowOff>
    </xdr:from>
    <xdr:to>
      <xdr:col>12</xdr:col>
      <xdr:colOff>732928</xdr:colOff>
      <xdr:row>42</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65</xdr:row>
      <xdr:rowOff>55612</xdr:rowOff>
    </xdr:from>
    <xdr:to>
      <xdr:col>12</xdr:col>
      <xdr:colOff>732928</xdr:colOff>
      <xdr:row>69</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6" totalsRowShown="0" headerRowDxfId="1" dataDxfId="0">
  <tableColumns count="256">
    <tableColumn id="4" name="FF" dataDxfId="257"/>
    <tableColumn id="2" name="Descripción" dataDxfId="256"/>
    <tableColumn id="3" name="Definición" dataDxfId="255"/>
    <tableColumn id="1" name="Columna1" dataDxfId="254"/>
    <tableColumn id="5" name="Columna2" dataDxfId="253"/>
    <tableColumn id="6" name="Columna3" dataDxfId="252"/>
    <tableColumn id="7" name="Columna4" dataDxfId="251"/>
    <tableColumn id="8" name="Columna5" dataDxfId="250"/>
    <tableColumn id="9" name="Columna6" dataDxfId="249"/>
    <tableColumn id="10" name="Columna7" dataDxfId="248"/>
    <tableColumn id="11" name="Columna8" dataDxfId="247"/>
    <tableColumn id="12" name="Columna9" dataDxfId="246"/>
    <tableColumn id="13" name="Columna10" dataDxfId="245"/>
    <tableColumn id="14" name="Columna11" dataDxfId="244"/>
    <tableColumn id="15" name="Columna12" dataDxfId="243"/>
    <tableColumn id="16" name="Columna13" dataDxfId="242"/>
    <tableColumn id="17" name="Columna14" dataDxfId="241"/>
    <tableColumn id="18" name="Columna15" dataDxfId="240"/>
    <tableColumn id="19" name="Columna16" dataDxfId="239"/>
    <tableColumn id="20" name="Columna17" dataDxfId="238"/>
    <tableColumn id="21" name="Columna18" dataDxfId="237"/>
    <tableColumn id="22" name="Columna19" dataDxfId="236"/>
    <tableColumn id="23" name="Columna20" dataDxfId="235"/>
    <tableColumn id="24" name="Columna21" dataDxfId="234"/>
    <tableColumn id="25" name="Columna22" dataDxfId="233"/>
    <tableColumn id="26" name="Columna23" dataDxfId="232"/>
    <tableColumn id="27" name="Columna24" dataDxfId="231"/>
    <tableColumn id="28" name="Columna25" dataDxfId="230"/>
    <tableColumn id="29" name="Columna26" dataDxfId="229"/>
    <tableColumn id="30" name="Columna27" dataDxfId="228"/>
    <tableColumn id="31" name="Columna28" dataDxfId="227"/>
    <tableColumn id="32" name="Columna29" dataDxfId="226"/>
    <tableColumn id="33" name="Columna30" dataDxfId="225"/>
    <tableColumn id="34" name="Columna31" dataDxfId="224"/>
    <tableColumn id="35" name="Columna32" dataDxfId="223"/>
    <tableColumn id="36" name="Columna33" dataDxfId="222"/>
    <tableColumn id="37" name="Columna34" dataDxfId="221"/>
    <tableColumn id="38" name="Columna35" dataDxfId="220"/>
    <tableColumn id="39" name="Columna36" dataDxfId="219"/>
    <tableColumn id="40" name="Columna37" dataDxfId="218"/>
    <tableColumn id="41" name="Columna38" dataDxfId="217"/>
    <tableColumn id="42" name="Columna39" dataDxfId="216"/>
    <tableColumn id="43" name="Columna40" dataDxfId="215"/>
    <tableColumn id="44" name="Columna41" dataDxfId="214"/>
    <tableColumn id="45" name="Columna42" dataDxfId="213"/>
    <tableColumn id="46" name="Columna43" dataDxfId="212"/>
    <tableColumn id="47" name="Columna44" dataDxfId="211"/>
    <tableColumn id="48" name="Columna45" dataDxfId="210"/>
    <tableColumn id="49" name="Columna46" dataDxfId="209"/>
    <tableColumn id="50" name="Columna47" dataDxfId="208"/>
    <tableColumn id="51" name="Columna48" dataDxfId="207"/>
    <tableColumn id="52" name="Columna49" dataDxfId="206"/>
    <tableColumn id="53" name="Columna50" dataDxfId="205"/>
    <tableColumn id="54" name="Columna51" dataDxfId="204"/>
    <tableColumn id="55" name="Columna52" dataDxfId="203"/>
    <tableColumn id="56" name="Columna53" dataDxfId="202"/>
    <tableColumn id="57" name="Columna54" dataDxfId="201"/>
    <tableColumn id="58" name="Columna55" dataDxfId="200"/>
    <tableColumn id="59" name="Columna56" dataDxfId="199"/>
    <tableColumn id="60" name="Columna57" dataDxfId="198"/>
    <tableColumn id="61" name="Columna58" dataDxfId="197"/>
    <tableColumn id="62" name="Columna59" dataDxfId="196"/>
    <tableColumn id="63" name="Columna60" dataDxfId="195"/>
    <tableColumn id="64" name="Columna61" dataDxfId="194"/>
    <tableColumn id="65" name="Columna62" dataDxfId="193"/>
    <tableColumn id="66" name="Columna63" dataDxfId="192"/>
    <tableColumn id="67" name="Columna64" dataDxfId="191"/>
    <tableColumn id="68" name="Columna65" dataDxfId="190"/>
    <tableColumn id="69" name="Columna66" dataDxfId="189"/>
    <tableColumn id="70" name="Columna67" dataDxfId="188"/>
    <tableColumn id="71" name="Columna68" dataDxfId="187"/>
    <tableColumn id="72" name="Columna69" dataDxfId="186"/>
    <tableColumn id="73" name="Columna70" dataDxfId="185"/>
    <tableColumn id="74" name="Columna71" dataDxfId="184"/>
    <tableColumn id="75" name="Columna72" dataDxfId="183"/>
    <tableColumn id="76" name="Columna73" dataDxfId="182"/>
    <tableColumn id="77" name="Columna74" dataDxfId="181"/>
    <tableColumn id="78" name="Columna75" dataDxfId="180"/>
    <tableColumn id="79" name="Columna76" dataDxfId="179"/>
    <tableColumn id="80" name="Columna77" dataDxfId="178"/>
    <tableColumn id="81" name="Columna78" dataDxfId="177"/>
    <tableColumn id="82" name="Columna79" dataDxfId="176"/>
    <tableColumn id="83" name="Columna80" dataDxfId="175"/>
    <tableColumn id="84" name="Columna81" dataDxfId="174"/>
    <tableColumn id="85" name="Columna82" dataDxfId="173"/>
    <tableColumn id="86" name="Columna83" dataDxfId="172"/>
    <tableColumn id="87" name="Columna84" dataDxfId="171"/>
    <tableColumn id="88" name="Columna85" dataDxfId="170"/>
    <tableColumn id="89" name="Columna86" dataDxfId="169"/>
    <tableColumn id="90" name="Columna87" dataDxfId="168"/>
    <tableColumn id="91" name="Columna88" dataDxfId="167"/>
    <tableColumn id="92" name="Columna89" dataDxfId="166"/>
    <tableColumn id="93" name="Columna90" dataDxfId="165"/>
    <tableColumn id="94" name="Columna91" dataDxfId="164"/>
    <tableColumn id="95" name="Columna92" dataDxfId="163"/>
    <tableColumn id="96" name="Columna93" dataDxfId="162"/>
    <tableColumn id="97" name="Columna94" dataDxfId="161"/>
    <tableColumn id="98" name="Columna95" dataDxfId="160"/>
    <tableColumn id="99" name="Columna96" dataDxfId="159"/>
    <tableColumn id="100" name="Columna97" dataDxfId="158"/>
    <tableColumn id="101" name="Columna98" dataDxfId="157"/>
    <tableColumn id="102" name="Columna99" dataDxfId="156"/>
    <tableColumn id="103" name="Columna100" dataDxfId="155"/>
    <tableColumn id="104" name="Columna101" dataDxfId="154"/>
    <tableColumn id="105" name="Columna102" dataDxfId="153"/>
    <tableColumn id="106" name="Columna103" dataDxfId="152"/>
    <tableColumn id="107" name="Columna104" dataDxfId="151"/>
    <tableColumn id="108" name="Columna105" dataDxfId="150"/>
    <tableColumn id="109" name="Columna106" dataDxfId="149"/>
    <tableColumn id="110" name="Columna107" dataDxfId="148"/>
    <tableColumn id="111" name="Columna108" dataDxfId="147"/>
    <tableColumn id="112" name="Columna109" dataDxfId="146"/>
    <tableColumn id="113" name="Columna110" dataDxfId="145"/>
    <tableColumn id="114" name="Columna111" dataDxfId="144"/>
    <tableColumn id="115" name="Columna112" dataDxfId="143"/>
    <tableColumn id="116" name="Columna113" dataDxfId="142"/>
    <tableColumn id="117" name="Columna114" dataDxfId="141"/>
    <tableColumn id="118" name="Columna115" dataDxfId="140"/>
    <tableColumn id="119" name="Columna116" dataDxfId="139"/>
    <tableColumn id="120" name="Columna117" dataDxfId="138"/>
    <tableColumn id="121" name="Columna118" dataDxfId="137"/>
    <tableColumn id="122" name="Columna119" dataDxfId="136"/>
    <tableColumn id="123" name="Columna120" dataDxfId="135"/>
    <tableColumn id="124" name="Columna121" dataDxfId="134"/>
    <tableColumn id="125" name="Columna122" dataDxfId="133"/>
    <tableColumn id="126" name="Columna123" dataDxfId="132"/>
    <tableColumn id="127" name="Columna124" dataDxfId="131"/>
    <tableColumn id="128" name="Columna125" dataDxfId="130"/>
    <tableColumn id="129" name="Columna126" dataDxfId="129"/>
    <tableColumn id="130" name="Columna127" dataDxfId="128"/>
    <tableColumn id="131" name="Columna128" dataDxfId="127"/>
    <tableColumn id="132" name="Columna129" dataDxfId="126"/>
    <tableColumn id="133" name="Columna130" dataDxfId="125"/>
    <tableColumn id="134" name="Columna131" dataDxfId="124"/>
    <tableColumn id="135" name="Columna132" dataDxfId="123"/>
    <tableColumn id="136" name="Columna133" dataDxfId="122"/>
    <tableColumn id="137" name="Columna134" dataDxfId="121"/>
    <tableColumn id="138" name="Columna135" dataDxfId="120"/>
    <tableColumn id="139" name="Columna136" dataDxfId="119"/>
    <tableColumn id="140" name="Columna137" dataDxfId="118"/>
    <tableColumn id="141" name="Columna138" dataDxfId="117"/>
    <tableColumn id="142" name="Columna139" dataDxfId="116"/>
    <tableColumn id="143" name="Columna140" dataDxfId="115"/>
    <tableColumn id="144" name="Columna141" dataDxfId="114"/>
    <tableColumn id="145" name="Columna142" dataDxfId="113"/>
    <tableColumn id="146" name="Columna143" dataDxfId="112"/>
    <tableColumn id="147" name="Columna144" dataDxfId="111"/>
    <tableColumn id="148" name="Columna145" dataDxfId="110"/>
    <tableColumn id="149" name="Columna146" dataDxfId="109"/>
    <tableColumn id="150" name="Columna147" dataDxfId="108"/>
    <tableColumn id="151" name="Columna148" dataDxfId="107"/>
    <tableColumn id="152" name="Columna149" dataDxfId="106"/>
    <tableColumn id="153" name="Columna150" dataDxfId="105"/>
    <tableColumn id="154" name="Columna151" dataDxfId="104"/>
    <tableColumn id="155" name="Columna152" dataDxfId="103"/>
    <tableColumn id="156" name="Columna153" dataDxfId="102"/>
    <tableColumn id="157" name="Columna154" dataDxfId="101"/>
    <tableColumn id="158" name="Columna155" dataDxfId="100"/>
    <tableColumn id="159" name="Columna156" dataDxfId="99"/>
    <tableColumn id="160" name="Columna157" dataDxfId="98"/>
    <tableColumn id="161" name="Columna158" dataDxfId="97"/>
    <tableColumn id="162" name="Columna159" dataDxfId="96"/>
    <tableColumn id="163" name="Columna160" dataDxfId="95"/>
    <tableColumn id="164" name="Columna161" dataDxfId="94"/>
    <tableColumn id="165" name="Columna162" dataDxfId="93"/>
    <tableColumn id="166" name="Columna163" dataDxfId="92"/>
    <tableColumn id="167" name="Columna164" dataDxfId="91"/>
    <tableColumn id="168" name="Columna165" dataDxfId="90"/>
    <tableColumn id="169" name="Columna166" dataDxfId="89"/>
    <tableColumn id="170" name="Columna167" dataDxfId="88"/>
    <tableColumn id="171" name="Columna168" dataDxfId="87"/>
    <tableColumn id="172" name="Columna169" dataDxfId="86"/>
    <tableColumn id="173" name="Columna170" dataDxfId="85"/>
    <tableColumn id="174" name="Columna171" dataDxfId="84"/>
    <tableColumn id="175" name="Columna172" dataDxfId="83"/>
    <tableColumn id="176" name="Columna173" dataDxfId="82"/>
    <tableColumn id="177" name="Columna174" dataDxfId="81"/>
    <tableColumn id="178" name="Columna175" dataDxfId="80"/>
    <tableColumn id="179" name="Columna176" dataDxfId="79"/>
    <tableColumn id="180" name="Columna177" dataDxfId="78"/>
    <tableColumn id="181" name="Columna178" dataDxfId="77"/>
    <tableColumn id="182" name="Columna179" dataDxfId="76"/>
    <tableColumn id="183" name="Columna180" dataDxfId="75"/>
    <tableColumn id="184" name="Columna181" dataDxfId="74"/>
    <tableColumn id="185" name="Columna182" dataDxfId="73"/>
    <tableColumn id="186" name="Columna183" dataDxfId="72"/>
    <tableColumn id="187" name="Columna184" dataDxfId="71"/>
    <tableColumn id="188" name="Columna185" dataDxfId="70"/>
    <tableColumn id="189" name="Columna186" dataDxfId="69"/>
    <tableColumn id="190" name="Columna187" dataDxfId="68"/>
    <tableColumn id="191" name="Columna188" dataDxfId="67"/>
    <tableColumn id="192" name="Columna189" dataDxfId="66"/>
    <tableColumn id="193" name="Columna190" dataDxfId="65"/>
    <tableColumn id="194" name="Columna191" dataDxfId="64"/>
    <tableColumn id="195" name="Columna192" dataDxfId="63"/>
    <tableColumn id="196" name="Columna193" dataDxfId="62"/>
    <tableColumn id="197" name="Columna194" dataDxfId="61"/>
    <tableColumn id="198" name="Columna195" dataDxfId="60"/>
    <tableColumn id="199" name="Columna196" dataDxfId="59"/>
    <tableColumn id="200" name="Columna197" dataDxfId="58"/>
    <tableColumn id="201" name="Columna198" dataDxfId="57"/>
    <tableColumn id="202" name="Columna199" dataDxfId="56"/>
    <tableColumn id="203" name="Columna200" dataDxfId="55"/>
    <tableColumn id="204" name="Columna201" dataDxfId="54"/>
    <tableColumn id="205" name="Columna202" dataDxfId="53"/>
    <tableColumn id="206" name="Columna203" dataDxfId="52"/>
    <tableColumn id="207" name="Columna204" dataDxfId="51"/>
    <tableColumn id="208" name="Columna205" dataDxfId="50"/>
    <tableColumn id="209" name="Columna206" dataDxfId="49"/>
    <tableColumn id="210" name="Columna207" dataDxfId="48"/>
    <tableColumn id="211" name="Columna208" dataDxfId="47"/>
    <tableColumn id="212" name="Columna209" dataDxfId="46"/>
    <tableColumn id="213" name="Columna210" dataDxfId="45"/>
    <tableColumn id="214" name="Columna211" dataDxfId="44"/>
    <tableColumn id="215" name="Columna212" dataDxfId="43"/>
    <tableColumn id="216" name="Columna213" dataDxfId="42"/>
    <tableColumn id="217" name="Columna214" dataDxfId="41"/>
    <tableColumn id="218" name="Columna215" dataDxfId="40"/>
    <tableColumn id="219" name="Columna216" dataDxfId="39"/>
    <tableColumn id="220" name="Columna217" dataDxfId="38"/>
    <tableColumn id="221" name="Columna218" dataDxfId="37"/>
    <tableColumn id="222" name="Columna219" dataDxfId="36"/>
    <tableColumn id="223" name="Columna220" dataDxfId="35"/>
    <tableColumn id="224" name="Columna221" dataDxfId="34"/>
    <tableColumn id="225" name="Columna222" dataDxfId="33"/>
    <tableColumn id="226" name="Columna223" dataDxfId="32"/>
    <tableColumn id="227" name="Columna224" dataDxfId="31"/>
    <tableColumn id="228" name="Columna225" dataDxfId="30"/>
    <tableColumn id="229" name="Columna226" dataDxfId="29"/>
    <tableColumn id="230" name="Columna227" dataDxfId="28"/>
    <tableColumn id="231" name="Columna228" dataDxfId="27"/>
    <tableColumn id="232" name="Columna229" dataDxfId="26"/>
    <tableColumn id="233" name="Columna230" dataDxfId="25"/>
    <tableColumn id="234" name="Columna231" dataDxfId="24"/>
    <tableColumn id="235" name="Columna232" dataDxfId="23"/>
    <tableColumn id="236" name="Columna233" dataDxfId="22"/>
    <tableColumn id="237" name="Columna234" dataDxfId="21"/>
    <tableColumn id="238" name="Columna235" dataDxfId="20"/>
    <tableColumn id="239" name="Columna236" dataDxfId="19"/>
    <tableColumn id="240" name="Columna237" dataDxfId="18"/>
    <tableColumn id="241" name="Columna238" dataDxfId="17"/>
    <tableColumn id="242" name="Columna239" dataDxfId="16"/>
    <tableColumn id="243" name="Columna240" dataDxfId="15"/>
    <tableColumn id="244" name="Columna241" dataDxfId="14"/>
    <tableColumn id="245" name="Columna242" dataDxfId="13"/>
    <tableColumn id="246" name="Columna243" dataDxfId="12"/>
    <tableColumn id="247" name="Columna244" dataDxfId="11"/>
    <tableColumn id="248" name="Columna245" dataDxfId="10"/>
    <tableColumn id="249" name="Columna246" dataDxfId="9"/>
    <tableColumn id="250" name="Columna247" dataDxfId="8"/>
    <tableColumn id="251" name="Columna248" dataDxfId="7"/>
    <tableColumn id="252" name="Columna249" dataDxfId="6"/>
    <tableColumn id="253" name="Columna250" dataDxfId="5"/>
    <tableColumn id="254" name="Columna251" dataDxfId="4"/>
    <tableColumn id="255" name="Columna252" dataDxfId="3"/>
    <tableColumn id="256" name="Columna253" dataDxfId="2"/>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1.v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2">
    <tabColor rgb="FFA15517"/>
  </sheetPr>
  <dimension ref="A1:B14"/>
  <sheetViews>
    <sheetView showGridLines="0" tabSelected="1" showRuler="0" zoomScale="90" zoomScaleNormal="90" workbookViewId="0">
      <selection activeCell="B6" sqref="B6"/>
    </sheetView>
  </sheetViews>
  <sheetFormatPr baseColWidth="10" defaultRowHeight="15"/>
  <cols>
    <col min="1" max="1" width="7.28515625" customWidth="1"/>
    <col min="2" max="2" width="110.85546875" customWidth="1"/>
  </cols>
  <sheetData>
    <row r="1" spans="1:2" ht="23.25" customHeight="1">
      <c r="A1" s="459" t="s">
        <v>1305</v>
      </c>
      <c r="B1" s="460"/>
    </row>
    <row r="2" spans="1:2" ht="18" customHeight="1">
      <c r="A2" s="461"/>
      <c r="B2" s="462"/>
    </row>
    <row r="3" spans="1:2" ht="21" customHeight="1">
      <c r="A3" s="217"/>
      <c r="B3" s="218" t="s">
        <v>1796</v>
      </c>
    </row>
    <row r="4" spans="1:2" ht="21">
      <c r="A4" s="217" t="s">
        <v>0</v>
      </c>
      <c r="B4" s="219" t="s">
        <v>5</v>
      </c>
    </row>
    <row r="5" spans="1:2" ht="33" customHeight="1">
      <c r="A5" s="220">
        <v>1</v>
      </c>
      <c r="B5" s="221" t="s">
        <v>1805</v>
      </c>
    </row>
    <row r="6" spans="1:2" ht="33" customHeight="1">
      <c r="A6" s="220">
        <v>2</v>
      </c>
      <c r="B6" s="221" t="s">
        <v>1797</v>
      </c>
    </row>
    <row r="7" spans="1:2" ht="33" customHeight="1">
      <c r="A7" s="220">
        <v>3</v>
      </c>
      <c r="B7" s="221" t="s">
        <v>1798</v>
      </c>
    </row>
    <row r="8" spans="1:2" ht="33" customHeight="1">
      <c r="A8" s="220">
        <v>4</v>
      </c>
      <c r="B8" s="221" t="s">
        <v>1799</v>
      </c>
    </row>
    <row r="9" spans="1:2" ht="33" customHeight="1">
      <c r="A9" s="220">
        <v>5</v>
      </c>
      <c r="B9" s="221" t="s">
        <v>1800</v>
      </c>
    </row>
    <row r="10" spans="1:2" ht="33" customHeight="1">
      <c r="A10" s="220">
        <v>6</v>
      </c>
      <c r="B10" s="222" t="s">
        <v>1801</v>
      </c>
    </row>
    <row r="11" spans="1:2" ht="33" customHeight="1">
      <c r="A11" s="220">
        <v>7</v>
      </c>
      <c r="B11" s="222" t="s">
        <v>1802</v>
      </c>
    </row>
    <row r="12" spans="1:2" ht="33" customHeight="1">
      <c r="A12" s="220">
        <v>8</v>
      </c>
      <c r="B12" s="222" t="s">
        <v>1797</v>
      </c>
    </row>
    <row r="13" spans="1:2" ht="33" customHeight="1">
      <c r="A13" s="220">
        <v>9</v>
      </c>
      <c r="B13" s="222" t="s">
        <v>1803</v>
      </c>
    </row>
    <row r="14" spans="1:2" ht="33" customHeight="1" thickBot="1">
      <c r="A14" s="223">
        <v>10</v>
      </c>
      <c r="B14" s="224" t="s">
        <v>1804</v>
      </c>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2016&amp;R&amp;10Página &amp;P de &amp;N</oddFooter>
  </headerFooter>
  <legacyDrawing r:id="rId2"/>
</worksheet>
</file>

<file path=xl/worksheets/sheet10.xml><?xml version="1.0" encoding="utf-8"?>
<worksheet xmlns="http://schemas.openxmlformats.org/spreadsheetml/2006/main" xmlns:r="http://schemas.openxmlformats.org/officeDocument/2006/relationships">
  <dimension ref="A1:IT423"/>
  <sheetViews>
    <sheetView showGridLines="0" workbookViewId="0">
      <selection activeCell="A2" sqref="A2:D2"/>
    </sheetView>
  </sheetViews>
  <sheetFormatPr baseColWidth="10" defaultColWidth="0.28515625" defaultRowHeight="15" customHeight="1" zeroHeight="1"/>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339" customFormat="1" ht="27" customHeight="1">
      <c r="A1" s="752" t="s">
        <v>1790</v>
      </c>
      <c r="B1" s="753"/>
      <c r="C1" s="753"/>
      <c r="D1" s="754"/>
    </row>
    <row r="2" spans="1:5" s="225" customFormat="1" ht="24" customHeight="1">
      <c r="A2" s="749" t="str">
        <f>'Objetivos PMD'!$B$3</f>
        <v>Municipio:  SISTEMA DIF JALOSTOTITLAN, JALISCO</v>
      </c>
      <c r="B2" s="750"/>
      <c r="C2" s="750"/>
      <c r="D2" s="751"/>
    </row>
    <row r="3" spans="1:5" s="225" customFormat="1" ht="6.75" customHeight="1">
      <c r="A3" s="326"/>
      <c r="D3" s="342"/>
    </row>
    <row r="4" spans="1:5" s="328" customFormat="1" ht="15.75">
      <c r="A4" s="745" t="s">
        <v>759</v>
      </c>
      <c r="B4" s="747" t="s">
        <v>760</v>
      </c>
      <c r="C4" s="747" t="s">
        <v>761</v>
      </c>
      <c r="D4" s="343" t="s">
        <v>1307</v>
      </c>
      <c r="E4" s="327"/>
    </row>
    <row r="5" spans="1:5" s="330" customFormat="1" ht="15.75">
      <c r="A5" s="746"/>
      <c r="B5" s="748"/>
      <c r="C5" s="748"/>
      <c r="D5" s="344" t="s">
        <v>345</v>
      </c>
      <c r="E5" s="329"/>
    </row>
    <row r="6" spans="1:5" s="333" customFormat="1" ht="25.5" customHeight="1">
      <c r="A6" s="331" t="s">
        <v>762</v>
      </c>
      <c r="B6" s="323">
        <v>0</v>
      </c>
      <c r="C6" s="324" t="s">
        <v>763</v>
      </c>
      <c r="D6" s="340">
        <v>0</v>
      </c>
      <c r="E6" s="332"/>
    </row>
    <row r="7" spans="1:5" s="333" customFormat="1" ht="25.5" customHeight="1">
      <c r="A7" s="331" t="s">
        <v>764</v>
      </c>
      <c r="B7" s="323">
        <v>0</v>
      </c>
      <c r="C7" s="324" t="s">
        <v>765</v>
      </c>
      <c r="D7" s="341">
        <v>0</v>
      </c>
      <c r="E7" s="332"/>
    </row>
    <row r="8" spans="1:5" s="333" customFormat="1" ht="25.5" customHeight="1">
      <c r="A8" s="331" t="s">
        <v>766</v>
      </c>
      <c r="B8" s="323">
        <v>0</v>
      </c>
      <c r="C8" s="324" t="s">
        <v>767</v>
      </c>
      <c r="D8" s="341">
        <v>0</v>
      </c>
      <c r="E8" s="332"/>
    </row>
    <row r="9" spans="1:5" s="333" customFormat="1" ht="25.5" customHeight="1">
      <c r="A9" s="331" t="s">
        <v>768</v>
      </c>
      <c r="B9" s="323">
        <v>1</v>
      </c>
      <c r="C9" s="324" t="s">
        <v>769</v>
      </c>
      <c r="D9" s="341">
        <v>0</v>
      </c>
      <c r="E9" s="332"/>
    </row>
    <row r="10" spans="1:5" s="333" customFormat="1" ht="25.5" customHeight="1">
      <c r="A10" s="331" t="s">
        <v>768</v>
      </c>
      <c r="B10" s="323">
        <v>2</v>
      </c>
      <c r="C10" s="324" t="s">
        <v>1308</v>
      </c>
      <c r="D10" s="341">
        <v>0</v>
      </c>
      <c r="E10" s="332"/>
    </row>
    <row r="11" spans="1:5" s="333" customFormat="1" ht="25.5" customHeight="1">
      <c r="A11" s="331" t="s">
        <v>768</v>
      </c>
      <c r="B11" s="323">
        <v>3</v>
      </c>
      <c r="C11" s="324" t="s">
        <v>1309</v>
      </c>
      <c r="D11" s="341">
        <v>0</v>
      </c>
      <c r="E11" s="332"/>
    </row>
    <row r="12" spans="1:5" s="333" customFormat="1" ht="25.5" customHeight="1">
      <c r="A12" s="331" t="s">
        <v>768</v>
      </c>
      <c r="B12" s="323">
        <v>4</v>
      </c>
      <c r="C12" s="324" t="s">
        <v>1310</v>
      </c>
      <c r="D12" s="341">
        <v>0</v>
      </c>
      <c r="E12" s="332"/>
    </row>
    <row r="13" spans="1:5" s="333" customFormat="1" ht="25.5" customHeight="1">
      <c r="A13" s="331" t="s">
        <v>768</v>
      </c>
      <c r="B13" s="323">
        <v>5</v>
      </c>
      <c r="C13" s="324" t="s">
        <v>1311</v>
      </c>
      <c r="D13" s="341">
        <v>0</v>
      </c>
      <c r="E13" s="332"/>
    </row>
    <row r="14" spans="1:5" s="333" customFormat="1" ht="25.5" customHeight="1">
      <c r="A14" s="331" t="s">
        <v>768</v>
      </c>
      <c r="B14" s="323">
        <v>6</v>
      </c>
      <c r="C14" s="324" t="s">
        <v>1312</v>
      </c>
      <c r="D14" s="341">
        <v>0</v>
      </c>
      <c r="E14" s="332"/>
    </row>
    <row r="15" spans="1:5" s="333" customFormat="1" ht="25.5" customHeight="1">
      <c r="A15" s="331" t="s">
        <v>768</v>
      </c>
      <c r="B15" s="323">
        <v>7</v>
      </c>
      <c r="C15" s="324" t="s">
        <v>1313</v>
      </c>
      <c r="D15" s="341">
        <v>0</v>
      </c>
      <c r="E15" s="332"/>
    </row>
    <row r="16" spans="1:5" s="333" customFormat="1" ht="25.5" customHeight="1">
      <c r="A16" s="331" t="s">
        <v>768</v>
      </c>
      <c r="B16" s="323">
        <v>8</v>
      </c>
      <c r="C16" s="324" t="s">
        <v>1314</v>
      </c>
      <c r="D16" s="341">
        <v>0</v>
      </c>
      <c r="E16" s="332"/>
    </row>
    <row r="17" spans="1:5" s="333" customFormat="1" ht="25.5" customHeight="1">
      <c r="A17" s="331" t="s">
        <v>768</v>
      </c>
      <c r="B17" s="323">
        <v>9</v>
      </c>
      <c r="C17" s="325" t="s">
        <v>1315</v>
      </c>
      <c r="D17" s="341">
        <v>0</v>
      </c>
      <c r="E17" s="332"/>
    </row>
    <row r="18" spans="1:5" s="333" customFormat="1" ht="25.5" customHeight="1">
      <c r="A18" s="331" t="s">
        <v>768</v>
      </c>
      <c r="B18" s="323">
        <v>10</v>
      </c>
      <c r="C18" s="324" t="s">
        <v>1316</v>
      </c>
      <c r="D18" s="341">
        <v>0</v>
      </c>
      <c r="E18" s="332"/>
    </row>
    <row r="19" spans="1:5" s="333" customFormat="1" ht="25.5" customHeight="1">
      <c r="A19" s="331" t="s">
        <v>768</v>
      </c>
      <c r="B19" s="323">
        <v>11</v>
      </c>
      <c r="C19" s="324" t="s">
        <v>1317</v>
      </c>
      <c r="D19" s="341">
        <v>0</v>
      </c>
      <c r="E19" s="332"/>
    </row>
    <row r="20" spans="1:5" s="333" customFormat="1" ht="25.5" customHeight="1">
      <c r="A20" s="331" t="s">
        <v>768</v>
      </c>
      <c r="B20" s="323">
        <v>12</v>
      </c>
      <c r="C20" s="324" t="s">
        <v>1318</v>
      </c>
      <c r="D20" s="341">
        <v>0</v>
      </c>
      <c r="E20" s="332"/>
    </row>
    <row r="21" spans="1:5" s="333" customFormat="1" ht="25.5" customHeight="1">
      <c r="A21" s="331" t="s">
        <v>768</v>
      </c>
      <c r="B21" s="323">
        <v>13</v>
      </c>
      <c r="C21" s="324" t="s">
        <v>1319</v>
      </c>
      <c r="D21" s="341">
        <v>0</v>
      </c>
      <c r="E21" s="332"/>
    </row>
    <row r="22" spans="1:5" s="333" customFormat="1" ht="25.5" customHeight="1">
      <c r="A22" s="331" t="s">
        <v>768</v>
      </c>
      <c r="B22" s="323">
        <v>14</v>
      </c>
      <c r="C22" s="324" t="s">
        <v>1320</v>
      </c>
      <c r="D22" s="341">
        <v>0</v>
      </c>
      <c r="E22" s="332"/>
    </row>
    <row r="23" spans="1:5" s="333" customFormat="1" ht="25.5" customHeight="1">
      <c r="A23" s="331" t="s">
        <v>768</v>
      </c>
      <c r="B23" s="323">
        <v>15</v>
      </c>
      <c r="C23" s="324" t="s">
        <v>1321</v>
      </c>
      <c r="D23" s="341">
        <v>0</v>
      </c>
      <c r="E23" s="332"/>
    </row>
    <row r="24" spans="1:5" s="333" customFormat="1" ht="25.5" customHeight="1">
      <c r="A24" s="331" t="s">
        <v>768</v>
      </c>
      <c r="B24" s="323">
        <v>16</v>
      </c>
      <c r="C24" s="324" t="s">
        <v>1322</v>
      </c>
      <c r="D24" s="341">
        <v>0</v>
      </c>
      <c r="E24" s="332"/>
    </row>
    <row r="25" spans="1:5" s="333" customFormat="1" ht="25.5" customHeight="1">
      <c r="A25" s="331" t="s">
        <v>768</v>
      </c>
      <c r="B25" s="323">
        <v>17</v>
      </c>
      <c r="C25" s="324" t="s">
        <v>1323</v>
      </c>
      <c r="D25" s="341">
        <v>0</v>
      </c>
      <c r="E25" s="332"/>
    </row>
    <row r="26" spans="1:5" s="333" customFormat="1" ht="25.5" customHeight="1">
      <c r="A26" s="331" t="s">
        <v>768</v>
      </c>
      <c r="B26" s="323">
        <v>18</v>
      </c>
      <c r="C26" s="324" t="s">
        <v>1324</v>
      </c>
      <c r="D26" s="340">
        <v>0</v>
      </c>
      <c r="E26" s="332"/>
    </row>
    <row r="27" spans="1:5" s="333" customFormat="1" ht="25.5" customHeight="1">
      <c r="A27" s="331" t="s">
        <v>768</v>
      </c>
      <c r="B27" s="323">
        <v>19</v>
      </c>
      <c r="C27" s="324" t="s">
        <v>1325</v>
      </c>
      <c r="D27" s="340">
        <v>0</v>
      </c>
      <c r="E27" s="332"/>
    </row>
    <row r="28" spans="1:5" s="333" customFormat="1" ht="25.5" customHeight="1">
      <c r="A28" s="331"/>
      <c r="B28" s="323"/>
      <c r="C28" s="324"/>
      <c r="D28" s="340">
        <v>0</v>
      </c>
      <c r="E28" s="332"/>
    </row>
    <row r="29" spans="1:5" s="333" customFormat="1" ht="25.5" customHeight="1">
      <c r="A29" s="331"/>
      <c r="B29" s="323"/>
      <c r="C29" s="324"/>
      <c r="D29" s="340">
        <v>0</v>
      </c>
      <c r="E29" s="332"/>
    </row>
    <row r="30" spans="1:5" s="333" customFormat="1" ht="25.5" customHeight="1">
      <c r="A30" s="331"/>
      <c r="B30" s="323"/>
      <c r="C30" s="324"/>
      <c r="D30" s="340">
        <v>0</v>
      </c>
      <c r="E30" s="332"/>
    </row>
    <row r="31" spans="1:5" s="333" customFormat="1" ht="25.5" customHeight="1">
      <c r="A31" s="331"/>
      <c r="B31" s="323"/>
      <c r="C31" s="324"/>
      <c r="D31" s="340">
        <v>0</v>
      </c>
      <c r="E31" s="332"/>
    </row>
    <row r="32" spans="1:5" s="333" customFormat="1" ht="25.5" customHeight="1">
      <c r="A32" s="331"/>
      <c r="B32" s="323"/>
      <c r="C32" s="324"/>
      <c r="D32" s="340">
        <v>0</v>
      </c>
      <c r="E32" s="332"/>
    </row>
    <row r="33" spans="1:5" s="333" customFormat="1" ht="25.5" customHeight="1">
      <c r="A33" s="331"/>
      <c r="B33" s="323"/>
      <c r="C33" s="324"/>
      <c r="D33" s="340">
        <v>0</v>
      </c>
      <c r="E33" s="332"/>
    </row>
    <row r="34" spans="1:5" s="333" customFormat="1" ht="25.5" customHeight="1">
      <c r="A34" s="331"/>
      <c r="B34" s="323"/>
      <c r="C34" s="324"/>
      <c r="D34" s="340">
        <v>0</v>
      </c>
      <c r="E34" s="332"/>
    </row>
    <row r="35" spans="1:5" s="338" customFormat="1" ht="25.5" customHeight="1" thickBot="1">
      <c r="A35" s="334"/>
      <c r="B35" s="335"/>
      <c r="C35" s="336" t="s">
        <v>1</v>
      </c>
      <c r="D35" s="345">
        <f>SUM(D6:D34)</f>
        <v>0</v>
      </c>
      <c r="E35" s="337"/>
    </row>
    <row r="36" spans="1:5" ht="3" customHeight="1">
      <c r="A36" s="36"/>
      <c r="B36" s="36"/>
      <c r="C36" s="37"/>
    </row>
    <row r="37" spans="1:5" ht="25.5" hidden="1" customHeight="1">
      <c r="A37" s="36"/>
      <c r="B37" s="36"/>
      <c r="C37" s="37"/>
    </row>
    <row r="38" spans="1:5" ht="25.5" hidden="1" customHeight="1">
      <c r="A38" s="36"/>
      <c r="B38" s="36"/>
      <c r="C38" s="37"/>
    </row>
    <row r="39" spans="1:5" ht="25.5" hidden="1" customHeight="1">
      <c r="A39" s="36"/>
      <c r="B39" s="36"/>
      <c r="C39" s="37"/>
    </row>
    <row r="40" spans="1:5" ht="25.5" hidden="1" customHeight="1">
      <c r="A40" s="36"/>
      <c r="B40" s="36"/>
      <c r="C40" s="37"/>
    </row>
    <row r="41" spans="1:5" s="34" customFormat="1" ht="25.5" hidden="1" customHeight="1">
      <c r="A41" s="36"/>
      <c r="B41" s="36"/>
      <c r="C41" s="37"/>
    </row>
    <row r="42" spans="1:5" s="34" customFormat="1" ht="25.5" hidden="1" customHeight="1">
      <c r="A42" s="36"/>
      <c r="B42" s="36"/>
      <c r="C42" s="37"/>
    </row>
    <row r="43" spans="1:5" s="34" customFormat="1" ht="25.5" hidden="1" customHeight="1">
      <c r="A43" s="36"/>
      <c r="B43" s="36"/>
      <c r="C43" s="37"/>
    </row>
    <row r="44" spans="1:5" s="34" customFormat="1" ht="25.5" hidden="1" customHeight="1">
      <c r="A44" s="36"/>
      <c r="B44" s="36"/>
      <c r="C44" s="38"/>
    </row>
    <row r="45" spans="1:5" s="34" customFormat="1" ht="25.5" hidden="1" customHeight="1">
      <c r="A45" s="36"/>
      <c r="B45" s="36"/>
      <c r="C45" s="37"/>
    </row>
    <row r="46" spans="1:5" s="34" customFormat="1" ht="25.5" hidden="1" customHeight="1">
      <c r="A46" s="36"/>
      <c r="B46" s="36"/>
      <c r="C46" s="37"/>
    </row>
    <row r="47" spans="1:5" s="34" customFormat="1" ht="25.5" hidden="1" customHeight="1">
      <c r="A47" s="36"/>
      <c r="B47" s="36"/>
      <c r="C47" s="37"/>
    </row>
    <row r="48" spans="1:5" s="34" customFormat="1" ht="25.5" hidden="1" customHeight="1">
      <c r="A48" s="36"/>
      <c r="B48" s="36"/>
      <c r="C48" s="38"/>
    </row>
    <row r="49" spans="1:3" s="34" customFormat="1" ht="25.5" hidden="1" customHeight="1">
      <c r="A49" s="36"/>
      <c r="B49" s="36"/>
      <c r="C49" s="37"/>
    </row>
    <row r="50" spans="1:3" s="34" customFormat="1" ht="25.5" hidden="1" customHeight="1">
      <c r="A50" s="36"/>
      <c r="B50" s="36"/>
      <c r="C50" s="37"/>
    </row>
    <row r="51" spans="1:3" s="34" customFormat="1" ht="25.5" hidden="1" customHeight="1">
      <c r="A51" s="36"/>
      <c r="B51" s="36"/>
      <c r="C51" s="37"/>
    </row>
    <row r="52" spans="1:3" s="34" customFormat="1" ht="25.5" hidden="1" customHeight="1">
      <c r="A52" s="36"/>
      <c r="B52" s="36"/>
      <c r="C52" s="37"/>
    </row>
    <row r="53" spans="1:3" s="34" customFormat="1" ht="25.5" hidden="1" customHeight="1">
      <c r="A53" s="36"/>
      <c r="B53" s="36"/>
      <c r="C53" s="37"/>
    </row>
    <row r="54" spans="1:3" s="34" customFormat="1" ht="25.5" hidden="1" customHeight="1">
      <c r="A54" s="36"/>
      <c r="B54" s="36"/>
      <c r="C54" s="37"/>
    </row>
    <row r="55" spans="1:3" s="34" customFormat="1" ht="25.5" hidden="1" customHeight="1">
      <c r="A55" s="36"/>
      <c r="B55" s="36"/>
      <c r="C55" s="37"/>
    </row>
    <row r="56" spans="1:3" s="34" customFormat="1" ht="25.5" hidden="1" customHeight="1">
      <c r="A56" s="36"/>
      <c r="B56" s="36"/>
      <c r="C56" s="37"/>
    </row>
    <row r="57" spans="1:3" s="34" customFormat="1" ht="25.5" hidden="1" customHeight="1">
      <c r="A57" s="36"/>
      <c r="B57" s="36"/>
      <c r="C57" s="37"/>
    </row>
    <row r="58" spans="1:3" s="34" customFormat="1" ht="25.5" hidden="1" customHeight="1">
      <c r="A58" s="36"/>
      <c r="B58" s="36"/>
      <c r="C58" s="38"/>
    </row>
    <row r="59" spans="1:3" s="34" customFormat="1" ht="25.5" hidden="1" customHeight="1">
      <c r="A59" s="36"/>
      <c r="B59" s="36"/>
      <c r="C59" s="37"/>
    </row>
    <row r="60" spans="1:3" s="34" customFormat="1" ht="25.5" hidden="1" customHeight="1">
      <c r="A60" s="36"/>
      <c r="B60" s="36"/>
      <c r="C60" s="37"/>
    </row>
    <row r="61" spans="1:3" s="34" customFormat="1" ht="25.5" hidden="1" customHeight="1">
      <c r="A61" s="36"/>
      <c r="B61" s="36"/>
      <c r="C61" s="37"/>
    </row>
    <row r="62" spans="1:3" s="34" customFormat="1" ht="25.5" hidden="1" customHeight="1">
      <c r="A62" s="36"/>
      <c r="B62" s="36"/>
      <c r="C62" s="37"/>
    </row>
    <row r="63" spans="1:3" s="34" customFormat="1" ht="25.5" hidden="1" customHeight="1">
      <c r="A63" s="36"/>
      <c r="B63" s="36"/>
      <c r="C63" s="37"/>
    </row>
    <row r="64" spans="1:3" s="34" customFormat="1" ht="25.5" hidden="1" customHeight="1">
      <c r="A64" s="36"/>
      <c r="B64" s="36"/>
      <c r="C64" s="37"/>
    </row>
    <row r="65" spans="1:3" s="34" customFormat="1" ht="25.5" hidden="1" customHeight="1">
      <c r="A65" s="36"/>
      <c r="B65" s="36"/>
      <c r="C65" s="37"/>
    </row>
    <row r="66" spans="1:3" s="34" customFormat="1" ht="25.5" hidden="1" customHeight="1">
      <c r="A66" s="36"/>
      <c r="B66" s="36"/>
      <c r="C66" s="37"/>
    </row>
    <row r="67" spans="1:3" s="34" customFormat="1" ht="25.5" hidden="1" customHeight="1">
      <c r="A67" s="36"/>
      <c r="B67" s="36"/>
      <c r="C67" s="37"/>
    </row>
    <row r="68" spans="1:3" s="34" customFormat="1" ht="25.5" hidden="1" customHeight="1">
      <c r="A68" s="36"/>
      <c r="B68" s="36"/>
      <c r="C68" s="38"/>
    </row>
    <row r="69" spans="1:3" s="34" customFormat="1" ht="25.5" hidden="1" customHeight="1">
      <c r="A69" s="36"/>
      <c r="B69" s="36"/>
      <c r="C69" s="37"/>
    </row>
    <row r="70" spans="1:3" s="34" customFormat="1" ht="25.5" hidden="1" customHeight="1">
      <c r="A70" s="36"/>
      <c r="B70" s="36"/>
      <c r="C70" s="37"/>
    </row>
    <row r="71" spans="1:3" s="34" customFormat="1" ht="25.5" hidden="1" customHeight="1">
      <c r="A71" s="36"/>
      <c r="B71" s="36"/>
      <c r="C71" s="37"/>
    </row>
    <row r="72" spans="1:3" s="34" customFormat="1" ht="25.5" hidden="1" customHeight="1">
      <c r="A72" s="36"/>
      <c r="B72" s="36"/>
      <c r="C72" s="37"/>
    </row>
    <row r="73" spans="1:3" s="34" customFormat="1" ht="25.5" hidden="1" customHeight="1">
      <c r="A73" s="36"/>
      <c r="B73" s="36"/>
      <c r="C73" s="37"/>
    </row>
    <row r="74" spans="1:3" s="34" customFormat="1" ht="25.5" hidden="1" customHeight="1">
      <c r="A74" s="36"/>
      <c r="B74" s="36"/>
      <c r="C74" s="37"/>
    </row>
    <row r="75" spans="1:3" s="34" customFormat="1" ht="25.5" hidden="1" customHeight="1">
      <c r="A75" s="36"/>
      <c r="B75" s="36"/>
      <c r="C75" s="37"/>
    </row>
    <row r="76" spans="1:3" s="34" customFormat="1" ht="25.5" hidden="1" customHeight="1">
      <c r="A76" s="36"/>
      <c r="B76" s="36"/>
      <c r="C76" s="38"/>
    </row>
    <row r="77" spans="1:3" s="34" customFormat="1" ht="25.5" hidden="1" customHeight="1">
      <c r="A77" s="36"/>
      <c r="B77" s="36"/>
      <c r="C77" s="37"/>
    </row>
    <row r="78" spans="1:3" s="34" customFormat="1" ht="25.5" hidden="1" customHeight="1">
      <c r="A78" s="36"/>
      <c r="B78" s="36"/>
      <c r="C78" s="37"/>
    </row>
    <row r="79" spans="1:3" s="34" customFormat="1" ht="25.5" hidden="1" customHeight="1">
      <c r="A79" s="36"/>
      <c r="B79" s="36"/>
      <c r="C79" s="38"/>
    </row>
    <row r="80" spans="1:3" s="34" customFormat="1" ht="25.5" hidden="1" customHeight="1">
      <c r="A80" s="36"/>
      <c r="B80" s="36"/>
      <c r="C80" s="37"/>
    </row>
    <row r="81" spans="1:3" s="34" customFormat="1" ht="25.5" hidden="1" customHeight="1">
      <c r="A81" s="36"/>
      <c r="B81" s="36"/>
      <c r="C81" s="37"/>
    </row>
    <row r="82" spans="1:3" s="34" customFormat="1" ht="25.5" hidden="1" customHeight="1">
      <c r="A82" s="36"/>
      <c r="B82" s="36"/>
      <c r="C82" s="37"/>
    </row>
    <row r="83" spans="1:3" s="34" customFormat="1" ht="25.5" hidden="1" customHeight="1">
      <c r="A83" s="36"/>
      <c r="B83" s="36"/>
      <c r="C83" s="37"/>
    </row>
    <row r="84" spans="1:3" s="34" customFormat="1" ht="25.5" hidden="1" customHeight="1">
      <c r="A84" s="36"/>
      <c r="B84" s="36"/>
      <c r="C84" s="37"/>
    </row>
    <row r="85" spans="1:3" s="34" customFormat="1" ht="25.5" hidden="1" customHeight="1">
      <c r="A85" s="36"/>
      <c r="B85" s="36"/>
      <c r="C85" s="38"/>
    </row>
    <row r="86" spans="1:3" s="34" customFormat="1" ht="25.5" hidden="1" customHeight="1">
      <c r="A86" s="36"/>
      <c r="B86" s="36"/>
      <c r="C86" s="37"/>
    </row>
    <row r="87" spans="1:3" s="34" customFormat="1" ht="25.5" hidden="1" customHeight="1">
      <c r="A87" s="36"/>
      <c r="B87" s="36"/>
      <c r="C87" s="37"/>
    </row>
    <row r="88" spans="1:3" s="34" customFormat="1" ht="25.5" hidden="1" customHeight="1">
      <c r="A88" s="36"/>
      <c r="B88" s="36"/>
      <c r="C88" s="37"/>
    </row>
    <row r="89" spans="1:3" s="34" customFormat="1" ht="25.5" hidden="1" customHeight="1">
      <c r="A89" s="36"/>
      <c r="B89" s="36"/>
      <c r="C89" s="38"/>
    </row>
    <row r="90" spans="1:3" s="34" customFormat="1" ht="25.5" hidden="1" customHeight="1">
      <c r="A90" s="36"/>
      <c r="B90" s="36"/>
      <c r="C90" s="37"/>
    </row>
    <row r="91" spans="1:3" s="34" customFormat="1" ht="25.5" hidden="1" customHeight="1">
      <c r="A91" s="36"/>
      <c r="B91" s="36"/>
      <c r="C91" s="37"/>
    </row>
    <row r="92" spans="1:3" s="34" customFormat="1" ht="25.5" hidden="1" customHeight="1">
      <c r="A92" s="36"/>
      <c r="B92" s="36"/>
      <c r="C92" s="37"/>
    </row>
    <row r="93" spans="1:3" s="34" customFormat="1" ht="25.5" hidden="1" customHeight="1">
      <c r="A93" s="36"/>
      <c r="B93" s="36"/>
      <c r="C93" s="37"/>
    </row>
    <row r="94" spans="1:3" s="34" customFormat="1" ht="25.5" hidden="1" customHeight="1">
      <c r="A94" s="36"/>
      <c r="B94" s="36"/>
      <c r="C94" s="37"/>
    </row>
    <row r="95" spans="1:3" s="34" customFormat="1" ht="25.5" hidden="1" customHeight="1">
      <c r="A95" s="36"/>
      <c r="B95" s="36"/>
      <c r="C95" s="37"/>
    </row>
    <row r="96" spans="1:3" s="34" customFormat="1" ht="25.5" hidden="1" customHeight="1">
      <c r="A96" s="36"/>
      <c r="B96" s="36"/>
      <c r="C96" s="37"/>
    </row>
    <row r="97" spans="1:3" s="34" customFormat="1" ht="25.5" hidden="1" customHeight="1">
      <c r="A97" s="36"/>
      <c r="B97" s="36"/>
      <c r="C97" s="37"/>
    </row>
    <row r="98" spans="1:3" s="34" customFormat="1" ht="25.5" hidden="1" customHeight="1">
      <c r="A98" s="36"/>
      <c r="B98" s="36"/>
      <c r="C98" s="37"/>
    </row>
    <row r="99" spans="1:3" s="34" customFormat="1" ht="25.5" hidden="1" customHeight="1">
      <c r="A99" s="36"/>
      <c r="B99" s="36"/>
      <c r="C99" s="38"/>
    </row>
    <row r="100" spans="1:3" s="34" customFormat="1" ht="25.5" hidden="1" customHeight="1">
      <c r="A100" s="36"/>
      <c r="B100" s="36"/>
      <c r="C100" s="38"/>
    </row>
    <row r="101" spans="1:3" s="34" customFormat="1" ht="25.5" hidden="1" customHeight="1">
      <c r="A101" s="36"/>
      <c r="B101" s="36"/>
      <c r="C101" s="37"/>
    </row>
    <row r="102" spans="1:3" s="34" customFormat="1" ht="25.5" hidden="1" customHeight="1">
      <c r="A102" s="36"/>
      <c r="B102" s="36"/>
      <c r="C102" s="37"/>
    </row>
    <row r="103" spans="1:3" s="34" customFormat="1" ht="25.5" hidden="1" customHeight="1">
      <c r="A103" s="36"/>
      <c r="B103" s="36"/>
      <c r="C103" s="37"/>
    </row>
    <row r="104" spans="1:3" s="34" customFormat="1" ht="25.5" hidden="1" customHeight="1">
      <c r="A104" s="36"/>
      <c r="B104" s="36"/>
      <c r="C104" s="37"/>
    </row>
    <row r="105" spans="1:3" s="34" customFormat="1" ht="25.5" hidden="1" customHeight="1">
      <c r="A105" s="36"/>
      <c r="B105" s="36"/>
      <c r="C105" s="37"/>
    </row>
    <row r="106" spans="1:3" s="34" customFormat="1" ht="25.5" hidden="1" customHeight="1">
      <c r="A106" s="36"/>
      <c r="B106" s="36"/>
      <c r="C106" s="37"/>
    </row>
    <row r="107" spans="1:3" s="34" customFormat="1" ht="25.5" hidden="1" customHeight="1">
      <c r="A107" s="36"/>
      <c r="B107" s="36"/>
      <c r="C107" s="37"/>
    </row>
    <row r="108" spans="1:3" s="34" customFormat="1" ht="25.5" hidden="1" customHeight="1">
      <c r="A108" s="36"/>
      <c r="B108" s="36"/>
      <c r="C108" s="37"/>
    </row>
    <row r="109" spans="1:3" s="34" customFormat="1" ht="25.5" hidden="1" customHeight="1">
      <c r="A109" s="36"/>
      <c r="B109" s="36"/>
      <c r="C109" s="37"/>
    </row>
    <row r="110" spans="1:3" s="34" customFormat="1" ht="25.5" hidden="1" customHeight="1">
      <c r="A110" s="36"/>
      <c r="B110" s="36"/>
      <c r="C110" s="38"/>
    </row>
    <row r="111" spans="1:3" s="34" customFormat="1" ht="25.5" hidden="1" customHeight="1">
      <c r="A111" s="36"/>
      <c r="B111" s="36"/>
      <c r="C111" s="37"/>
    </row>
    <row r="112" spans="1:3" s="34" customFormat="1" ht="25.5" hidden="1" customHeight="1">
      <c r="A112" s="36"/>
      <c r="B112" s="36"/>
      <c r="C112" s="37"/>
    </row>
    <row r="113" spans="1:3" s="34" customFormat="1" ht="25.5" hidden="1" customHeight="1">
      <c r="A113" s="36"/>
      <c r="B113" s="36"/>
      <c r="C113" s="37"/>
    </row>
    <row r="114" spans="1:3" s="34" customFormat="1" ht="25.5" hidden="1" customHeight="1">
      <c r="A114" s="36"/>
      <c r="B114" s="36"/>
      <c r="C114" s="37"/>
    </row>
    <row r="115" spans="1:3" s="34" customFormat="1" ht="25.5" hidden="1" customHeight="1">
      <c r="A115" s="36"/>
      <c r="B115" s="36"/>
      <c r="C115" s="37"/>
    </row>
    <row r="116" spans="1:3" s="34" customFormat="1" ht="25.5" hidden="1" customHeight="1">
      <c r="A116" s="36"/>
      <c r="B116" s="36"/>
      <c r="C116" s="37"/>
    </row>
    <row r="117" spans="1:3" s="34" customFormat="1" ht="25.5" hidden="1" customHeight="1">
      <c r="A117" s="36"/>
      <c r="B117" s="36"/>
      <c r="C117" s="37"/>
    </row>
    <row r="118" spans="1:3" s="34" customFormat="1" ht="25.5" hidden="1" customHeight="1">
      <c r="A118" s="36"/>
      <c r="B118" s="36"/>
      <c r="C118" s="37"/>
    </row>
    <row r="119" spans="1:3" s="34" customFormat="1" ht="25.5" hidden="1" customHeight="1">
      <c r="A119" s="36"/>
      <c r="B119" s="36"/>
      <c r="C119" s="37"/>
    </row>
    <row r="120" spans="1:3" s="34" customFormat="1" ht="25.5" hidden="1" customHeight="1">
      <c r="A120" s="36"/>
      <c r="B120" s="36"/>
      <c r="C120" s="38"/>
    </row>
    <row r="121" spans="1:3" s="34" customFormat="1" ht="25.5" hidden="1" customHeight="1">
      <c r="A121" s="36"/>
      <c r="B121" s="36"/>
      <c r="C121" s="37"/>
    </row>
    <row r="122" spans="1:3" s="34" customFormat="1" ht="25.5" hidden="1" customHeight="1">
      <c r="A122" s="36"/>
      <c r="B122" s="36"/>
      <c r="C122" s="37"/>
    </row>
    <row r="123" spans="1:3" s="34" customFormat="1" ht="25.5" hidden="1" customHeight="1">
      <c r="A123" s="36"/>
      <c r="B123" s="36"/>
      <c r="C123" s="37"/>
    </row>
    <row r="124" spans="1:3" s="34" customFormat="1" ht="25.5" hidden="1" customHeight="1">
      <c r="A124" s="36"/>
      <c r="B124" s="36"/>
      <c r="C124" s="37"/>
    </row>
    <row r="125" spans="1:3" s="34" customFormat="1" ht="25.5" hidden="1" customHeight="1">
      <c r="A125" s="36"/>
      <c r="B125" s="36"/>
      <c r="C125" s="37"/>
    </row>
    <row r="126" spans="1:3" s="34" customFormat="1" ht="25.5" hidden="1" customHeight="1">
      <c r="A126" s="36"/>
      <c r="B126" s="36"/>
      <c r="C126" s="37"/>
    </row>
    <row r="127" spans="1:3" s="34" customFormat="1" ht="25.5" hidden="1" customHeight="1">
      <c r="A127" s="36"/>
      <c r="B127" s="36"/>
      <c r="C127" s="37"/>
    </row>
    <row r="128" spans="1:3" s="34" customFormat="1" ht="25.5" hidden="1" customHeight="1">
      <c r="A128" s="36"/>
      <c r="B128" s="36"/>
      <c r="C128" s="37"/>
    </row>
    <row r="129" spans="1:3" s="34" customFormat="1" ht="25.5" hidden="1" customHeight="1">
      <c r="A129" s="36"/>
      <c r="B129" s="36"/>
      <c r="C129" s="37"/>
    </row>
    <row r="130" spans="1:3" s="34" customFormat="1" ht="25.5" hidden="1" customHeight="1">
      <c r="A130" s="36"/>
      <c r="B130" s="36"/>
      <c r="C130" s="38"/>
    </row>
    <row r="131" spans="1:3" s="34" customFormat="1" ht="25.5" hidden="1" customHeight="1">
      <c r="A131" s="36"/>
      <c r="B131" s="36"/>
      <c r="C131" s="37"/>
    </row>
    <row r="132" spans="1:3" s="34" customFormat="1" ht="25.5" hidden="1" customHeight="1">
      <c r="A132" s="36"/>
      <c r="B132" s="36"/>
      <c r="C132" s="37"/>
    </row>
    <row r="133" spans="1:3" s="34" customFormat="1" ht="25.5" hidden="1" customHeight="1">
      <c r="A133" s="36"/>
      <c r="B133" s="36"/>
      <c r="C133" s="37"/>
    </row>
    <row r="134" spans="1:3" s="34" customFormat="1" ht="25.5" hidden="1" customHeight="1">
      <c r="A134" s="36"/>
      <c r="B134" s="36"/>
      <c r="C134" s="37"/>
    </row>
    <row r="135" spans="1:3" s="34" customFormat="1" ht="25.5" hidden="1" customHeight="1">
      <c r="A135" s="36"/>
      <c r="B135" s="36"/>
      <c r="C135" s="37"/>
    </row>
    <row r="136" spans="1:3" s="34" customFormat="1" ht="25.5" hidden="1" customHeight="1">
      <c r="A136" s="36"/>
      <c r="B136" s="36"/>
      <c r="C136" s="37"/>
    </row>
    <row r="137" spans="1:3" s="34" customFormat="1" ht="25.5" hidden="1" customHeight="1">
      <c r="A137" s="36"/>
      <c r="B137" s="36"/>
      <c r="C137" s="37"/>
    </row>
    <row r="138" spans="1:3" s="34" customFormat="1" ht="25.5" hidden="1" customHeight="1">
      <c r="A138" s="36"/>
      <c r="B138" s="36"/>
      <c r="C138" s="37"/>
    </row>
    <row r="139" spans="1:3" s="34" customFormat="1" ht="25.5" hidden="1" customHeight="1">
      <c r="A139" s="36"/>
      <c r="B139" s="36"/>
      <c r="C139" s="37"/>
    </row>
    <row r="140" spans="1:3" s="34" customFormat="1" ht="25.5" hidden="1" customHeight="1">
      <c r="A140" s="36"/>
      <c r="B140" s="36"/>
      <c r="C140" s="38"/>
    </row>
    <row r="141" spans="1:3" s="34" customFormat="1" ht="25.5" hidden="1" customHeight="1">
      <c r="A141" s="36"/>
      <c r="B141" s="36"/>
      <c r="C141" s="37"/>
    </row>
    <row r="142" spans="1:3" s="34" customFormat="1" ht="25.5" hidden="1" customHeight="1">
      <c r="A142" s="36"/>
      <c r="B142" s="36"/>
      <c r="C142" s="37"/>
    </row>
    <row r="143" spans="1:3" s="34" customFormat="1" ht="25.5" hidden="1" customHeight="1">
      <c r="A143" s="36"/>
      <c r="B143" s="36"/>
      <c r="C143" s="37"/>
    </row>
    <row r="144" spans="1:3" s="34" customFormat="1" ht="25.5" hidden="1" customHeight="1">
      <c r="A144" s="36"/>
      <c r="B144" s="36"/>
      <c r="C144" s="37"/>
    </row>
    <row r="145" spans="1:3" s="34" customFormat="1" ht="25.5" hidden="1" customHeight="1">
      <c r="A145" s="36"/>
      <c r="B145" s="36"/>
      <c r="C145" s="37"/>
    </row>
    <row r="146" spans="1:3" s="34" customFormat="1" ht="25.5" hidden="1" customHeight="1">
      <c r="A146" s="36"/>
      <c r="B146" s="36"/>
      <c r="C146" s="37"/>
    </row>
    <row r="147" spans="1:3" s="34" customFormat="1" ht="25.5" hidden="1" customHeight="1">
      <c r="A147" s="36"/>
      <c r="B147" s="36"/>
      <c r="C147" s="37"/>
    </row>
    <row r="148" spans="1:3" s="34" customFormat="1" ht="25.5" hidden="1" customHeight="1">
      <c r="A148" s="36"/>
      <c r="B148" s="36"/>
      <c r="C148" s="37"/>
    </row>
    <row r="149" spans="1:3" s="34" customFormat="1" ht="25.5" hidden="1" customHeight="1">
      <c r="A149" s="36"/>
      <c r="B149" s="36"/>
      <c r="C149" s="37"/>
    </row>
    <row r="150" spans="1:3" s="34" customFormat="1" ht="25.5" hidden="1" customHeight="1">
      <c r="A150" s="36"/>
      <c r="B150" s="36"/>
      <c r="C150" s="38"/>
    </row>
    <row r="151" spans="1:3" s="34" customFormat="1" ht="25.5" hidden="1" customHeight="1">
      <c r="A151" s="36"/>
      <c r="B151" s="36"/>
      <c r="C151" s="37"/>
    </row>
    <row r="152" spans="1:3" s="34" customFormat="1" ht="25.5" hidden="1" customHeight="1">
      <c r="A152" s="36"/>
      <c r="B152" s="36"/>
      <c r="C152" s="37"/>
    </row>
    <row r="153" spans="1:3" s="34" customFormat="1" ht="25.5" hidden="1" customHeight="1">
      <c r="A153" s="36"/>
      <c r="B153" s="36"/>
      <c r="C153" s="37"/>
    </row>
    <row r="154" spans="1:3" s="34" customFormat="1" ht="25.5" hidden="1" customHeight="1">
      <c r="A154" s="36"/>
      <c r="B154" s="36"/>
      <c r="C154" s="37"/>
    </row>
    <row r="155" spans="1:3" s="34" customFormat="1" ht="25.5" hidden="1" customHeight="1">
      <c r="A155" s="36"/>
      <c r="B155" s="36"/>
      <c r="C155" s="37"/>
    </row>
    <row r="156" spans="1:3" s="34" customFormat="1" ht="25.5" hidden="1" customHeight="1">
      <c r="A156" s="36"/>
      <c r="B156" s="36"/>
      <c r="C156" s="37"/>
    </row>
    <row r="157" spans="1:3" s="34" customFormat="1" ht="25.5" hidden="1" customHeight="1">
      <c r="A157" s="36"/>
      <c r="B157" s="36"/>
      <c r="C157" s="37"/>
    </row>
    <row r="158" spans="1:3" s="34" customFormat="1" ht="25.5" hidden="1" customHeight="1">
      <c r="A158" s="36"/>
      <c r="B158" s="36"/>
      <c r="C158" s="38"/>
    </row>
    <row r="159" spans="1:3" s="34" customFormat="1" ht="25.5" hidden="1" customHeight="1">
      <c r="A159" s="36"/>
      <c r="B159" s="36"/>
      <c r="C159" s="37"/>
    </row>
    <row r="160" spans="1:3" s="34" customFormat="1" ht="25.5" hidden="1" customHeight="1">
      <c r="A160" s="36"/>
      <c r="B160" s="36"/>
      <c r="C160" s="37"/>
    </row>
    <row r="161" spans="1:3" s="34" customFormat="1" ht="25.5" hidden="1" customHeight="1">
      <c r="A161" s="36"/>
      <c r="B161" s="36"/>
      <c r="C161" s="37"/>
    </row>
    <row r="162" spans="1:3" s="34" customFormat="1" ht="25.5" hidden="1" customHeight="1">
      <c r="A162" s="36"/>
      <c r="B162" s="36"/>
      <c r="C162" s="37"/>
    </row>
    <row r="163" spans="1:3" s="34" customFormat="1" ht="25.5" hidden="1" customHeight="1">
      <c r="A163" s="36"/>
      <c r="B163" s="36"/>
      <c r="C163" s="37"/>
    </row>
    <row r="164" spans="1:3" s="34" customFormat="1" ht="25.5" hidden="1" customHeight="1">
      <c r="A164" s="36"/>
      <c r="B164" s="36"/>
      <c r="C164" s="37"/>
    </row>
    <row r="165" spans="1:3" s="34" customFormat="1" ht="25.5" hidden="1" customHeight="1">
      <c r="A165" s="36"/>
      <c r="B165" s="36"/>
      <c r="C165" s="37"/>
    </row>
    <row r="166" spans="1:3" s="34" customFormat="1" ht="25.5" hidden="1" customHeight="1">
      <c r="A166" s="36"/>
      <c r="B166" s="36"/>
      <c r="C166" s="37"/>
    </row>
    <row r="167" spans="1:3" s="34" customFormat="1" ht="25.5" hidden="1" customHeight="1">
      <c r="A167" s="36"/>
      <c r="B167" s="36"/>
      <c r="C167" s="37"/>
    </row>
    <row r="168" spans="1:3" s="34" customFormat="1" ht="25.5" hidden="1" customHeight="1">
      <c r="A168" s="36"/>
      <c r="B168" s="36"/>
      <c r="C168" s="38"/>
    </row>
    <row r="169" spans="1:3" s="34" customFormat="1" ht="25.5" hidden="1" customHeight="1">
      <c r="A169" s="36"/>
      <c r="B169" s="36"/>
      <c r="C169" s="37"/>
    </row>
    <row r="170" spans="1:3" s="34" customFormat="1" ht="25.5" hidden="1" customHeight="1">
      <c r="A170" s="36"/>
      <c r="B170" s="36"/>
      <c r="C170" s="37"/>
    </row>
    <row r="171" spans="1:3" s="34" customFormat="1" ht="25.5" hidden="1" customHeight="1">
      <c r="A171" s="36"/>
      <c r="B171" s="36"/>
      <c r="C171" s="37"/>
    </row>
    <row r="172" spans="1:3" s="34" customFormat="1" ht="25.5" hidden="1" customHeight="1">
      <c r="A172" s="36"/>
      <c r="B172" s="36"/>
      <c r="C172" s="37"/>
    </row>
    <row r="173" spans="1:3" s="34" customFormat="1" ht="25.5" hidden="1" customHeight="1">
      <c r="A173" s="36"/>
      <c r="B173" s="36"/>
      <c r="C173" s="37"/>
    </row>
    <row r="174" spans="1:3" s="34" customFormat="1" ht="25.5" hidden="1" customHeight="1">
      <c r="A174" s="36"/>
      <c r="B174" s="36"/>
      <c r="C174" s="38"/>
    </row>
    <row r="175" spans="1:3" s="34" customFormat="1" ht="25.5" hidden="1" customHeight="1">
      <c r="A175" s="36"/>
      <c r="B175" s="36"/>
      <c r="C175" s="37"/>
    </row>
    <row r="176" spans="1:3" s="34" customFormat="1" ht="25.5" hidden="1" customHeight="1">
      <c r="A176" s="36"/>
      <c r="B176" s="36"/>
      <c r="C176" s="37"/>
    </row>
    <row r="177" spans="1:3" s="34" customFormat="1" ht="25.5" hidden="1" customHeight="1">
      <c r="A177" s="36"/>
      <c r="B177" s="36"/>
      <c r="C177" s="37"/>
    </row>
    <row r="178" spans="1:3" s="34" customFormat="1" ht="25.5" hidden="1" customHeight="1">
      <c r="A178" s="36"/>
      <c r="B178" s="36"/>
      <c r="C178" s="37"/>
    </row>
    <row r="179" spans="1:3" s="34" customFormat="1" ht="25.5" hidden="1" customHeight="1">
      <c r="A179" s="36"/>
      <c r="B179" s="36"/>
      <c r="C179" s="37"/>
    </row>
    <row r="180" spans="1:3" s="34" customFormat="1" ht="25.5" hidden="1" customHeight="1">
      <c r="A180" s="36"/>
      <c r="B180" s="36"/>
      <c r="C180" s="37"/>
    </row>
    <row r="181" spans="1:3" s="34" customFormat="1" ht="25.5" hidden="1" customHeight="1">
      <c r="A181" s="36"/>
      <c r="B181" s="36"/>
      <c r="C181" s="37"/>
    </row>
    <row r="182" spans="1:3" s="34" customFormat="1" ht="25.5" hidden="1" customHeight="1">
      <c r="A182" s="36"/>
      <c r="B182" s="36"/>
      <c r="C182" s="38"/>
    </row>
    <row r="183" spans="1:3" s="34" customFormat="1" ht="25.5" hidden="1" customHeight="1">
      <c r="A183" s="36"/>
      <c r="B183" s="36"/>
      <c r="C183" s="37"/>
    </row>
    <row r="184" spans="1:3" s="34" customFormat="1" ht="25.5" hidden="1" customHeight="1">
      <c r="A184" s="36"/>
      <c r="B184" s="36"/>
      <c r="C184" s="37"/>
    </row>
    <row r="185" spans="1:3" s="34" customFormat="1" ht="25.5" hidden="1" customHeight="1">
      <c r="A185" s="36"/>
      <c r="B185" s="36"/>
      <c r="C185" s="37"/>
    </row>
    <row r="186" spans="1:3" s="34" customFormat="1" ht="25.5" hidden="1" customHeight="1">
      <c r="A186" s="36"/>
      <c r="B186" s="36"/>
      <c r="C186" s="37"/>
    </row>
    <row r="187" spans="1:3" s="34" customFormat="1" ht="25.5" hidden="1" customHeight="1">
      <c r="A187" s="36"/>
      <c r="B187" s="36"/>
      <c r="C187" s="37"/>
    </row>
    <row r="188" spans="1:3" s="34" customFormat="1" ht="25.5" hidden="1" customHeight="1">
      <c r="A188" s="36"/>
      <c r="B188" s="36"/>
      <c r="C188" s="37"/>
    </row>
    <row r="189" spans="1:3" s="34" customFormat="1" ht="25.5" hidden="1" customHeight="1">
      <c r="A189" s="36"/>
      <c r="B189" s="36"/>
      <c r="C189" s="37"/>
    </row>
    <row r="190" spans="1:3" s="34" customFormat="1" ht="25.5" hidden="1" customHeight="1">
      <c r="A190" s="36"/>
      <c r="B190" s="36"/>
      <c r="C190" s="37"/>
    </row>
    <row r="191" spans="1:3" s="34" customFormat="1" ht="25.5" hidden="1" customHeight="1">
      <c r="A191" s="36"/>
      <c r="B191" s="36"/>
      <c r="C191" s="37"/>
    </row>
    <row r="192" spans="1:3" s="34" customFormat="1" ht="25.5" hidden="1" customHeight="1">
      <c r="A192" s="36"/>
      <c r="B192" s="36"/>
      <c r="C192" s="37"/>
    </row>
    <row r="193" spans="1:3" s="34" customFormat="1" ht="25.5" hidden="1" customHeight="1">
      <c r="A193" s="36"/>
      <c r="B193" s="36"/>
      <c r="C193" s="38"/>
    </row>
    <row r="194" spans="1:3" s="34" customFormat="1" ht="25.5" hidden="1" customHeight="1">
      <c r="A194" s="36"/>
      <c r="B194" s="36"/>
      <c r="C194" s="37"/>
    </row>
    <row r="195" spans="1:3" s="34" customFormat="1" ht="25.5" hidden="1" customHeight="1">
      <c r="A195" s="36"/>
      <c r="B195" s="36"/>
      <c r="C195" s="37"/>
    </row>
    <row r="196" spans="1:3" s="34" customFormat="1" ht="25.5" hidden="1" customHeight="1">
      <c r="A196" s="36"/>
      <c r="B196" s="36"/>
      <c r="C196" s="37"/>
    </row>
    <row r="197" spans="1:3" s="34" customFormat="1" ht="25.5" hidden="1" customHeight="1">
      <c r="A197" s="36"/>
      <c r="B197" s="36"/>
      <c r="C197" s="37"/>
    </row>
    <row r="198" spans="1:3" s="34" customFormat="1" ht="25.5" hidden="1" customHeight="1">
      <c r="A198" s="36"/>
      <c r="B198" s="36"/>
      <c r="C198" s="37"/>
    </row>
    <row r="199" spans="1:3" s="34" customFormat="1" ht="25.5" hidden="1" customHeight="1">
      <c r="A199" s="36"/>
      <c r="B199" s="36"/>
      <c r="C199" s="38"/>
    </row>
    <row r="200" spans="1:3" s="34" customFormat="1" ht="25.5" hidden="1" customHeight="1">
      <c r="A200" s="36"/>
      <c r="B200" s="36"/>
      <c r="C200" s="37"/>
    </row>
    <row r="201" spans="1:3" s="34" customFormat="1" ht="25.5" hidden="1" customHeight="1">
      <c r="A201" s="36"/>
      <c r="B201" s="36"/>
      <c r="C201" s="37"/>
    </row>
    <row r="202" spans="1:3" s="34" customFormat="1" ht="25.5" hidden="1" customHeight="1">
      <c r="A202" s="36"/>
      <c r="B202" s="36"/>
      <c r="C202" s="37"/>
    </row>
    <row r="203" spans="1:3" s="34" customFormat="1" ht="25.5" hidden="1" customHeight="1">
      <c r="A203" s="36"/>
      <c r="B203" s="36"/>
      <c r="C203" s="37"/>
    </row>
    <row r="204" spans="1:3" s="34" customFormat="1" ht="25.5" hidden="1" customHeight="1">
      <c r="A204" s="36"/>
      <c r="B204" s="36"/>
      <c r="C204" s="37"/>
    </row>
    <row r="205" spans="1:3" s="34" customFormat="1" ht="25.5" hidden="1" customHeight="1">
      <c r="A205" s="36"/>
      <c r="B205" s="36"/>
      <c r="C205" s="37"/>
    </row>
    <row r="206" spans="1:3" s="34" customFormat="1" ht="25.5" hidden="1" customHeight="1">
      <c r="A206" s="36"/>
      <c r="B206" s="36"/>
      <c r="C206" s="37"/>
    </row>
    <row r="207" spans="1:3" s="34" customFormat="1" ht="25.5" hidden="1" customHeight="1">
      <c r="A207" s="36"/>
      <c r="B207" s="36"/>
      <c r="C207" s="38"/>
    </row>
    <row r="208" spans="1:3" s="34" customFormat="1" ht="25.5" hidden="1" customHeight="1">
      <c r="A208" s="36"/>
      <c r="B208" s="36"/>
      <c r="C208" s="37"/>
    </row>
    <row r="209" spans="1:3" s="34" customFormat="1" ht="25.5" hidden="1" customHeight="1">
      <c r="A209" s="36"/>
      <c r="B209" s="36"/>
      <c r="C209" s="37"/>
    </row>
    <row r="210" spans="1:3" s="34" customFormat="1" ht="25.5" hidden="1" customHeight="1">
      <c r="A210" s="36"/>
      <c r="B210" s="36"/>
      <c r="C210" s="37"/>
    </row>
    <row r="211" spans="1:3" s="34" customFormat="1" ht="25.5" hidden="1" customHeight="1">
      <c r="A211" s="36"/>
      <c r="B211" s="36"/>
      <c r="C211" s="37"/>
    </row>
    <row r="212" spans="1:3" s="34" customFormat="1" ht="25.5" hidden="1" customHeight="1">
      <c r="A212" s="36"/>
      <c r="B212" s="36"/>
      <c r="C212" s="37"/>
    </row>
    <row r="213" spans="1:3" s="34" customFormat="1" ht="25.5" hidden="1" customHeight="1">
      <c r="A213" s="36"/>
      <c r="B213" s="36"/>
      <c r="C213" s="37"/>
    </row>
    <row r="214" spans="1:3" s="34" customFormat="1" ht="25.5" hidden="1" customHeight="1">
      <c r="A214" s="36"/>
      <c r="B214" s="36"/>
      <c r="C214" s="37"/>
    </row>
    <row r="215" spans="1:3" s="34" customFormat="1" ht="25.5" hidden="1" customHeight="1">
      <c r="A215" s="36"/>
      <c r="B215" s="36"/>
      <c r="C215" s="37"/>
    </row>
    <row r="216" spans="1:3" s="34" customFormat="1" ht="25.5" hidden="1" customHeight="1">
      <c r="A216" s="36"/>
      <c r="B216" s="36"/>
      <c r="C216" s="38"/>
    </row>
    <row r="217" spans="1:3" s="34" customFormat="1" ht="25.5" hidden="1" customHeight="1">
      <c r="A217" s="36"/>
      <c r="B217" s="36"/>
      <c r="C217" s="37"/>
    </row>
    <row r="218" spans="1:3" s="34" customFormat="1" ht="25.5" hidden="1" customHeight="1">
      <c r="A218" s="36"/>
      <c r="B218" s="36"/>
      <c r="C218" s="37"/>
    </row>
    <row r="219" spans="1:3" s="34" customFormat="1" ht="25.5" hidden="1" customHeight="1">
      <c r="A219" s="36"/>
      <c r="B219" s="36"/>
      <c r="C219" s="38"/>
    </row>
    <row r="220" spans="1:3" s="34" customFormat="1" ht="25.5" hidden="1" customHeight="1">
      <c r="A220" s="36"/>
      <c r="B220" s="36"/>
      <c r="C220" s="37"/>
    </row>
    <row r="221" spans="1:3" s="34" customFormat="1" ht="25.5" hidden="1" customHeight="1">
      <c r="A221" s="36"/>
      <c r="B221" s="36"/>
      <c r="C221" s="37"/>
    </row>
    <row r="222" spans="1:3" s="34" customFormat="1" ht="25.5" hidden="1" customHeight="1">
      <c r="A222" s="36"/>
      <c r="B222" s="36"/>
      <c r="C222" s="37"/>
    </row>
    <row r="223" spans="1:3" s="34" customFormat="1" ht="25.5" hidden="1" customHeight="1">
      <c r="A223" s="36"/>
      <c r="B223" s="36"/>
      <c r="C223" s="37"/>
    </row>
    <row r="224" spans="1:3" s="34" customFormat="1" ht="25.5" hidden="1" customHeight="1">
      <c r="A224" s="36"/>
      <c r="B224" s="36"/>
      <c r="C224" s="37"/>
    </row>
    <row r="225" spans="1:3" s="34" customFormat="1" ht="25.5" hidden="1" customHeight="1">
      <c r="A225" s="36"/>
      <c r="B225" s="36"/>
      <c r="C225" s="37"/>
    </row>
    <row r="226" spans="1:3" s="34" customFormat="1" ht="25.5" hidden="1" customHeight="1">
      <c r="A226" s="36"/>
      <c r="B226" s="36"/>
      <c r="C226" s="38"/>
    </row>
    <row r="227" spans="1:3" s="34" customFormat="1" ht="25.5" hidden="1" customHeight="1">
      <c r="A227" s="36"/>
      <c r="B227" s="36"/>
      <c r="C227" s="37"/>
    </row>
    <row r="228" spans="1:3" s="34" customFormat="1" ht="25.5" hidden="1" customHeight="1">
      <c r="A228" s="36"/>
      <c r="B228" s="36"/>
      <c r="C228" s="37"/>
    </row>
    <row r="229" spans="1:3" s="34" customFormat="1" ht="25.5" hidden="1" customHeight="1">
      <c r="A229" s="36"/>
      <c r="B229" s="36"/>
      <c r="C229" s="37"/>
    </row>
    <row r="230" spans="1:3" s="34" customFormat="1" ht="25.5" hidden="1" customHeight="1">
      <c r="A230" s="36"/>
      <c r="B230" s="36"/>
      <c r="C230" s="38"/>
    </row>
    <row r="231" spans="1:3" s="34" customFormat="1" ht="25.5" hidden="1" customHeight="1">
      <c r="A231" s="36"/>
      <c r="B231" s="36"/>
      <c r="C231" s="38"/>
    </row>
    <row r="232" spans="1:3" s="34" customFormat="1" ht="25.5" hidden="1" customHeight="1">
      <c r="A232" s="36"/>
      <c r="B232" s="36"/>
      <c r="C232" s="37"/>
    </row>
    <row r="233" spans="1:3" s="34" customFormat="1" ht="25.5" hidden="1" customHeight="1">
      <c r="A233" s="36"/>
      <c r="B233" s="36"/>
      <c r="C233" s="37"/>
    </row>
    <row r="234" spans="1:3" s="34" customFormat="1" ht="25.5" hidden="1" customHeight="1">
      <c r="A234" s="36"/>
      <c r="B234" s="36"/>
      <c r="C234" s="37"/>
    </row>
    <row r="235" spans="1:3" s="34" customFormat="1" ht="25.5" hidden="1" customHeight="1">
      <c r="A235" s="36"/>
      <c r="B235" s="36"/>
      <c r="C235" s="37"/>
    </row>
    <row r="236" spans="1:3" s="34" customFormat="1" ht="25.5" hidden="1" customHeight="1">
      <c r="A236" s="36"/>
      <c r="B236" s="36"/>
      <c r="C236" s="37"/>
    </row>
    <row r="237" spans="1:3" s="34" customFormat="1" ht="25.5" hidden="1" customHeight="1">
      <c r="A237" s="36"/>
      <c r="B237" s="36"/>
      <c r="C237" s="37"/>
    </row>
    <row r="238" spans="1:3" s="34" customFormat="1" ht="25.5" hidden="1" customHeight="1">
      <c r="A238" s="36"/>
      <c r="B238" s="36"/>
      <c r="C238" s="38"/>
    </row>
    <row r="239" spans="1:3" s="34" customFormat="1" ht="25.5" hidden="1" customHeight="1">
      <c r="A239" s="36"/>
      <c r="B239" s="36"/>
      <c r="C239" s="37"/>
    </row>
    <row r="240" spans="1:3" s="34" customFormat="1" ht="25.5" hidden="1" customHeight="1">
      <c r="A240" s="36"/>
      <c r="B240" s="36"/>
      <c r="C240" s="37"/>
    </row>
    <row r="241" spans="1:3" s="34" customFormat="1" ht="25.5" hidden="1" customHeight="1">
      <c r="A241" s="36"/>
      <c r="B241" s="36"/>
      <c r="C241" s="37"/>
    </row>
    <row r="242" spans="1:3" s="34" customFormat="1" ht="25.5" hidden="1" customHeight="1">
      <c r="A242" s="36"/>
      <c r="B242" s="36"/>
      <c r="C242" s="37"/>
    </row>
    <row r="243" spans="1:3" s="34" customFormat="1" ht="25.5" hidden="1" customHeight="1">
      <c r="A243" s="36"/>
      <c r="B243" s="36"/>
      <c r="C243" s="38"/>
    </row>
    <row r="244" spans="1:3" s="34" customFormat="1" ht="25.5" hidden="1" customHeight="1">
      <c r="A244" s="36"/>
      <c r="B244" s="36"/>
      <c r="C244" s="37"/>
    </row>
    <row r="245" spans="1:3" s="34" customFormat="1" ht="25.5" hidden="1" customHeight="1">
      <c r="A245" s="36"/>
      <c r="B245" s="36"/>
      <c r="C245" s="37"/>
    </row>
    <row r="246" spans="1:3" s="34" customFormat="1" ht="25.5" hidden="1" customHeight="1">
      <c r="A246" s="36"/>
      <c r="B246" s="36"/>
      <c r="C246" s="38"/>
    </row>
    <row r="247" spans="1:3" s="34" customFormat="1" ht="25.5" hidden="1" customHeight="1">
      <c r="A247" s="36"/>
      <c r="B247" s="36"/>
      <c r="C247" s="37"/>
    </row>
    <row r="248" spans="1:3" s="34" customFormat="1" ht="25.5" hidden="1" customHeight="1">
      <c r="A248" s="36"/>
      <c r="B248" s="36"/>
      <c r="C248" s="37"/>
    </row>
    <row r="249" spans="1:3" s="34" customFormat="1" ht="25.5" hidden="1" customHeight="1">
      <c r="A249" s="36"/>
      <c r="B249" s="36"/>
      <c r="C249" s="37"/>
    </row>
    <row r="250" spans="1:3" s="34" customFormat="1" ht="25.5" hidden="1" customHeight="1">
      <c r="A250" s="36"/>
      <c r="B250" s="36"/>
      <c r="C250" s="37"/>
    </row>
    <row r="251" spans="1:3" s="34" customFormat="1" ht="25.5" hidden="1" customHeight="1">
      <c r="A251" s="36"/>
      <c r="B251" s="36"/>
      <c r="C251" s="37"/>
    </row>
    <row r="252" spans="1:3" s="34" customFormat="1" ht="25.5" hidden="1" customHeight="1">
      <c r="A252" s="36"/>
      <c r="B252" s="36"/>
      <c r="C252" s="37"/>
    </row>
    <row r="253" spans="1:3" s="34" customFormat="1" ht="25.5" hidden="1" customHeight="1">
      <c r="A253" s="36"/>
      <c r="B253" s="36"/>
      <c r="C253" s="38"/>
    </row>
    <row r="254" spans="1:3" s="34" customFormat="1" ht="25.5" hidden="1" customHeight="1">
      <c r="A254" s="36"/>
      <c r="B254" s="36"/>
      <c r="C254" s="37"/>
    </row>
    <row r="255" spans="1:3" s="34" customFormat="1" ht="25.5" hidden="1" customHeight="1">
      <c r="A255" s="36"/>
      <c r="B255" s="36"/>
      <c r="C255" s="38"/>
    </row>
    <row r="256" spans="1:3" s="34" customFormat="1" ht="25.5" hidden="1" customHeight="1">
      <c r="A256" s="36"/>
      <c r="B256" s="36"/>
      <c r="C256" s="37"/>
    </row>
    <row r="257" spans="1:3" s="34" customFormat="1" ht="25.5" hidden="1" customHeight="1">
      <c r="A257" s="36"/>
      <c r="B257" s="36"/>
      <c r="C257" s="37"/>
    </row>
    <row r="258" spans="1:3" s="34" customFormat="1" ht="25.5" hidden="1" customHeight="1">
      <c r="A258" s="36"/>
      <c r="B258" s="36"/>
      <c r="C258" s="37"/>
    </row>
    <row r="259" spans="1:3" s="34" customFormat="1" ht="25.5" hidden="1" customHeight="1">
      <c r="A259" s="36"/>
      <c r="B259" s="36"/>
      <c r="C259" s="37"/>
    </row>
    <row r="260" spans="1:3" s="34" customFormat="1" ht="25.5" hidden="1" customHeight="1">
      <c r="A260" s="36"/>
      <c r="B260" s="36"/>
      <c r="C260" s="37"/>
    </row>
    <row r="261" spans="1:3" s="34" customFormat="1" ht="25.5" hidden="1" customHeight="1">
      <c r="A261" s="36"/>
      <c r="B261" s="36"/>
      <c r="C261" s="37"/>
    </row>
    <row r="262" spans="1:3" s="34" customFormat="1" ht="25.5" hidden="1" customHeight="1">
      <c r="A262" s="36"/>
      <c r="B262" s="36"/>
      <c r="C262" s="37"/>
    </row>
    <row r="263" spans="1:3" s="34" customFormat="1" ht="25.5" hidden="1" customHeight="1">
      <c r="A263" s="36"/>
      <c r="B263" s="36"/>
      <c r="C263" s="37"/>
    </row>
    <row r="264" spans="1:3" s="34" customFormat="1" ht="25.5" hidden="1" customHeight="1">
      <c r="A264" s="36"/>
      <c r="B264" s="36"/>
      <c r="C264" s="38"/>
    </row>
    <row r="265" spans="1:3" s="34" customFormat="1" ht="25.5" hidden="1" customHeight="1">
      <c r="A265" s="36"/>
      <c r="B265" s="36"/>
      <c r="C265" s="37"/>
    </row>
    <row r="266" spans="1:3" s="34" customFormat="1" ht="25.5" hidden="1" customHeight="1">
      <c r="A266" s="36"/>
      <c r="B266" s="36"/>
      <c r="C266" s="37"/>
    </row>
    <row r="267" spans="1:3" s="34" customFormat="1" ht="25.5" hidden="1" customHeight="1">
      <c r="A267" s="36"/>
      <c r="B267" s="36"/>
      <c r="C267" s="37"/>
    </row>
    <row r="268" spans="1:3" s="34" customFormat="1" ht="25.5" hidden="1" customHeight="1">
      <c r="A268" s="36"/>
      <c r="B268" s="36"/>
      <c r="C268" s="37"/>
    </row>
    <row r="269" spans="1:3" s="34" customFormat="1" ht="25.5" hidden="1" customHeight="1">
      <c r="A269" s="36"/>
      <c r="B269" s="36"/>
      <c r="C269" s="37"/>
    </row>
    <row r="270" spans="1:3" s="34" customFormat="1" ht="25.5" hidden="1" customHeight="1">
      <c r="A270" s="36"/>
      <c r="B270" s="36"/>
      <c r="C270" s="37"/>
    </row>
    <row r="271" spans="1:3" s="34" customFormat="1" ht="25.5" hidden="1" customHeight="1">
      <c r="A271" s="36"/>
      <c r="B271" s="36"/>
      <c r="C271" s="37"/>
    </row>
    <row r="272" spans="1:3" s="34" customFormat="1" ht="25.5" hidden="1" customHeight="1">
      <c r="A272" s="36"/>
      <c r="B272" s="36"/>
      <c r="C272" s="37"/>
    </row>
    <row r="273" spans="1:3" s="34" customFormat="1" ht="25.5" hidden="1" customHeight="1">
      <c r="A273" s="36"/>
      <c r="B273" s="36"/>
      <c r="C273" s="37"/>
    </row>
    <row r="274" spans="1:3" s="34" customFormat="1" ht="25.5" hidden="1" customHeight="1">
      <c r="A274" s="36"/>
      <c r="B274" s="36"/>
      <c r="C274" s="38"/>
    </row>
    <row r="275" spans="1:3" s="34" customFormat="1" ht="25.5" hidden="1" customHeight="1">
      <c r="A275" s="36"/>
      <c r="B275" s="36"/>
      <c r="C275" s="37"/>
    </row>
    <row r="276" spans="1:3" s="34" customFormat="1" ht="25.5" hidden="1" customHeight="1">
      <c r="A276" s="36"/>
      <c r="B276" s="36"/>
      <c r="C276" s="37"/>
    </row>
    <row r="277" spans="1:3" s="34" customFormat="1" ht="25.5" hidden="1" customHeight="1">
      <c r="A277" s="36"/>
      <c r="B277" s="36"/>
      <c r="C277" s="37"/>
    </row>
    <row r="278" spans="1:3" s="34" customFormat="1" ht="25.5" hidden="1" customHeight="1">
      <c r="A278" s="36"/>
      <c r="B278" s="36"/>
      <c r="C278" s="37"/>
    </row>
    <row r="279" spans="1:3" s="34" customFormat="1" ht="25.5" hidden="1" customHeight="1">
      <c r="A279" s="36"/>
      <c r="B279" s="36"/>
      <c r="C279" s="38"/>
    </row>
    <row r="280" spans="1:3" s="34" customFormat="1" ht="25.5" hidden="1" customHeight="1">
      <c r="A280" s="36"/>
      <c r="B280" s="36"/>
      <c r="C280" s="37"/>
    </row>
    <row r="281" spans="1:3" s="34" customFormat="1" ht="25.5" hidden="1" customHeight="1">
      <c r="A281" s="36"/>
      <c r="B281" s="36"/>
      <c r="C281" s="37"/>
    </row>
    <row r="282" spans="1:3" s="34" customFormat="1" ht="25.5" hidden="1" customHeight="1">
      <c r="A282" s="36"/>
      <c r="B282" s="36"/>
      <c r="C282" s="37"/>
    </row>
    <row r="283" spans="1:3" s="34" customFormat="1" ht="25.5" hidden="1" customHeight="1">
      <c r="A283" s="36"/>
      <c r="B283" s="36"/>
      <c r="C283" s="37"/>
    </row>
    <row r="284" spans="1:3" s="34" customFormat="1" ht="25.5" hidden="1" customHeight="1">
      <c r="A284" s="36"/>
      <c r="B284" s="36"/>
      <c r="C284" s="37"/>
    </row>
    <row r="285" spans="1:3" s="34" customFormat="1" ht="25.5" hidden="1" customHeight="1">
      <c r="A285" s="36"/>
      <c r="B285" s="36"/>
      <c r="C285" s="37"/>
    </row>
    <row r="286" spans="1:3" s="34" customFormat="1" ht="25.5" hidden="1" customHeight="1">
      <c r="A286" s="36"/>
      <c r="B286" s="36"/>
      <c r="C286" s="37"/>
    </row>
    <row r="287" spans="1:3" s="34" customFormat="1" ht="25.5" hidden="1" customHeight="1">
      <c r="A287" s="36"/>
      <c r="B287" s="36"/>
      <c r="C287" s="37"/>
    </row>
    <row r="288" spans="1:3" s="34" customFormat="1" ht="25.5" hidden="1" customHeight="1">
      <c r="A288" s="36"/>
      <c r="B288" s="36"/>
      <c r="C288" s="37"/>
    </row>
    <row r="289" spans="1:3" s="34" customFormat="1" ht="25.5" hidden="1" customHeight="1">
      <c r="A289" s="36"/>
      <c r="B289" s="36"/>
      <c r="C289" s="38"/>
    </row>
    <row r="290" spans="1:3" s="34" customFormat="1" ht="25.5" hidden="1" customHeight="1">
      <c r="A290" s="36"/>
      <c r="B290" s="36"/>
      <c r="C290" s="38"/>
    </row>
    <row r="291" spans="1:3" s="34" customFormat="1" ht="25.5" hidden="1" customHeight="1">
      <c r="A291" s="36"/>
      <c r="B291" s="36"/>
      <c r="C291" s="37"/>
    </row>
    <row r="292" spans="1:3" s="34" customFormat="1" ht="25.5" hidden="1" customHeight="1">
      <c r="A292" s="36"/>
      <c r="B292" s="36"/>
      <c r="C292" s="37"/>
    </row>
    <row r="293" spans="1:3" s="34" customFormat="1" ht="25.5" hidden="1" customHeight="1">
      <c r="A293" s="36"/>
      <c r="B293" s="36"/>
      <c r="C293" s="37"/>
    </row>
    <row r="294" spans="1:3" s="34" customFormat="1" ht="25.5" hidden="1" customHeight="1">
      <c r="A294" s="36"/>
      <c r="B294" s="36"/>
      <c r="C294" s="37"/>
    </row>
    <row r="295" spans="1:3" s="34" customFormat="1" ht="25.5" hidden="1" customHeight="1">
      <c r="A295" s="36"/>
      <c r="B295" s="36"/>
      <c r="C295" s="37"/>
    </row>
    <row r="296" spans="1:3" s="34" customFormat="1" ht="25.5" hidden="1" customHeight="1">
      <c r="A296" s="36"/>
      <c r="B296" s="36"/>
      <c r="C296" s="37"/>
    </row>
    <row r="297" spans="1:3" s="34" customFormat="1" ht="25.5" hidden="1" customHeight="1">
      <c r="A297" s="36"/>
      <c r="B297" s="36"/>
      <c r="C297" s="37"/>
    </row>
    <row r="298" spans="1:3" s="34" customFormat="1" ht="25.5" hidden="1" customHeight="1">
      <c r="A298" s="36"/>
      <c r="B298" s="36"/>
      <c r="C298" s="37"/>
    </row>
    <row r="299" spans="1:3" s="34" customFormat="1" ht="25.5" hidden="1" customHeight="1">
      <c r="A299" s="36"/>
      <c r="B299" s="36"/>
      <c r="C299" s="38"/>
    </row>
    <row r="300" spans="1:3" s="34" customFormat="1" ht="25.5" hidden="1" customHeight="1">
      <c r="A300" s="36"/>
      <c r="B300" s="36"/>
      <c r="C300" s="37"/>
    </row>
    <row r="301" spans="1:3" s="34" customFormat="1" ht="25.5" hidden="1" customHeight="1">
      <c r="A301" s="36"/>
      <c r="B301" s="36"/>
      <c r="C301" s="37"/>
    </row>
    <row r="302" spans="1:3" s="34" customFormat="1" ht="25.5" hidden="1" customHeight="1">
      <c r="A302" s="36"/>
      <c r="B302" s="36"/>
      <c r="C302" s="37"/>
    </row>
    <row r="303" spans="1:3" s="34" customFormat="1" ht="25.5" hidden="1" customHeight="1">
      <c r="A303" s="36"/>
      <c r="B303" s="36"/>
      <c r="C303" s="37"/>
    </row>
    <row r="304" spans="1:3" s="34" customFormat="1" ht="25.5" hidden="1" customHeight="1">
      <c r="A304" s="36"/>
      <c r="B304" s="36"/>
      <c r="C304" s="37"/>
    </row>
    <row r="305" spans="1:3" s="34" customFormat="1" ht="25.5" hidden="1" customHeight="1">
      <c r="A305" s="36"/>
      <c r="B305" s="36"/>
      <c r="C305" s="37"/>
    </row>
    <row r="306" spans="1:3" s="34" customFormat="1" ht="25.5" hidden="1" customHeight="1">
      <c r="A306" s="36"/>
      <c r="B306" s="36"/>
      <c r="C306" s="37"/>
    </row>
    <row r="307" spans="1:3" s="34" customFormat="1" ht="25.5" hidden="1" customHeight="1">
      <c r="A307" s="36"/>
      <c r="B307" s="36"/>
      <c r="C307" s="37"/>
    </row>
    <row r="308" spans="1:3" s="34" customFormat="1" ht="25.5" hidden="1" customHeight="1">
      <c r="A308" s="36"/>
      <c r="B308" s="36"/>
      <c r="C308" s="38"/>
    </row>
    <row r="309" spans="1:3" s="34" customFormat="1" ht="25.5" hidden="1" customHeight="1">
      <c r="A309" s="36"/>
      <c r="B309" s="36"/>
      <c r="C309" s="37"/>
    </row>
    <row r="310" spans="1:3" s="34" customFormat="1" ht="25.5" hidden="1" customHeight="1">
      <c r="A310" s="36"/>
      <c r="B310" s="36"/>
      <c r="C310" s="37"/>
    </row>
    <row r="311" spans="1:3" s="34" customFormat="1" ht="25.5" hidden="1" customHeight="1">
      <c r="A311" s="36"/>
      <c r="B311" s="36"/>
      <c r="C311" s="38"/>
    </row>
    <row r="312" spans="1:3" s="34" customFormat="1" ht="25.5" hidden="1" customHeight="1">
      <c r="A312" s="36"/>
      <c r="B312" s="36"/>
      <c r="C312" s="38"/>
    </row>
    <row r="313" spans="1:3" s="34" customFormat="1" ht="25.5" hidden="1" customHeight="1">
      <c r="A313" s="36"/>
      <c r="B313" s="36"/>
      <c r="C313" s="37"/>
    </row>
    <row r="314" spans="1:3" s="34" customFormat="1" ht="25.5" hidden="1" customHeight="1">
      <c r="A314" s="36"/>
      <c r="B314" s="36"/>
      <c r="C314" s="37"/>
    </row>
    <row r="315" spans="1:3" s="34" customFormat="1" ht="25.5" hidden="1" customHeight="1">
      <c r="A315" s="36"/>
      <c r="B315" s="36"/>
      <c r="C315" s="37"/>
    </row>
    <row r="316" spans="1:3" s="34" customFormat="1" ht="25.5" hidden="1" customHeight="1">
      <c r="A316" s="36"/>
      <c r="B316" s="36"/>
      <c r="C316" s="37"/>
    </row>
    <row r="317" spans="1:3" s="34" customFormat="1" ht="25.5" hidden="1" customHeight="1">
      <c r="A317" s="36"/>
      <c r="B317" s="36"/>
      <c r="C317" s="37"/>
    </row>
    <row r="318" spans="1:3" s="34" customFormat="1" ht="25.5" hidden="1" customHeight="1">
      <c r="A318" s="36"/>
      <c r="B318" s="36"/>
      <c r="C318" s="37"/>
    </row>
    <row r="319" spans="1:3" s="34" customFormat="1" ht="25.5" hidden="1" customHeight="1">
      <c r="A319" s="36"/>
      <c r="B319" s="36"/>
      <c r="C319" s="37"/>
    </row>
    <row r="320" spans="1:3" s="34" customFormat="1" ht="25.5" hidden="1" customHeight="1">
      <c r="A320" s="36"/>
      <c r="B320" s="36"/>
      <c r="C320" s="37"/>
    </row>
    <row r="321" spans="1:3" s="34" customFormat="1" ht="25.5" hidden="1" customHeight="1">
      <c r="A321" s="36"/>
      <c r="B321" s="36"/>
      <c r="C321" s="37"/>
    </row>
    <row r="322" spans="1:3" s="34" customFormat="1" ht="25.5" hidden="1" customHeight="1">
      <c r="A322" s="36"/>
      <c r="B322" s="36"/>
      <c r="C322" s="37"/>
    </row>
    <row r="323" spans="1:3" s="34" customFormat="1" ht="25.5" hidden="1" customHeight="1">
      <c r="A323" s="36"/>
      <c r="B323" s="36"/>
      <c r="C323" s="37"/>
    </row>
    <row r="324" spans="1:3" s="34" customFormat="1" ht="25.5" hidden="1" customHeight="1">
      <c r="A324" s="36"/>
      <c r="B324" s="36"/>
      <c r="C324" s="37"/>
    </row>
    <row r="325" spans="1:3" s="34" customFormat="1" ht="25.5" hidden="1" customHeight="1">
      <c r="A325" s="36"/>
      <c r="B325" s="36"/>
      <c r="C325" s="38"/>
    </row>
    <row r="326" spans="1:3" s="34" customFormat="1" ht="25.5" hidden="1" customHeight="1">
      <c r="A326" s="36"/>
      <c r="B326" s="36"/>
      <c r="C326" s="37"/>
    </row>
    <row r="327" spans="1:3" s="34" customFormat="1" ht="25.5" hidden="1" customHeight="1">
      <c r="A327" s="36"/>
      <c r="B327" s="36"/>
      <c r="C327" s="37"/>
    </row>
    <row r="328" spans="1:3" s="34" customFormat="1" ht="25.5" hidden="1" customHeight="1">
      <c r="A328" s="36"/>
      <c r="B328" s="36"/>
      <c r="C328" s="37"/>
    </row>
    <row r="329" spans="1:3" s="34" customFormat="1" ht="25.5" hidden="1" customHeight="1">
      <c r="A329" s="36"/>
      <c r="B329" s="36"/>
      <c r="C329" s="37"/>
    </row>
    <row r="330" spans="1:3" s="34" customFormat="1" ht="25.5" hidden="1" customHeight="1">
      <c r="A330" s="36"/>
      <c r="B330" s="36"/>
      <c r="C330" s="37"/>
    </row>
    <row r="331" spans="1:3" s="34" customFormat="1" ht="25.5" hidden="1" customHeight="1">
      <c r="A331" s="36"/>
      <c r="B331" s="36"/>
      <c r="C331" s="37"/>
    </row>
    <row r="332" spans="1:3" s="34" customFormat="1" ht="25.5" hidden="1" customHeight="1">
      <c r="A332" s="36"/>
      <c r="B332" s="36"/>
      <c r="C332" s="38"/>
    </row>
    <row r="333" spans="1:3" s="34" customFormat="1" ht="25.5" hidden="1" customHeight="1">
      <c r="A333" s="36"/>
      <c r="B333" s="36"/>
      <c r="C333" s="37"/>
    </row>
    <row r="334" spans="1:3" s="34" customFormat="1" ht="25.5" hidden="1" customHeight="1">
      <c r="A334" s="36"/>
      <c r="B334" s="36"/>
      <c r="C334" s="37"/>
    </row>
    <row r="335" spans="1:3" s="34" customFormat="1" ht="25.5" hidden="1" customHeight="1">
      <c r="A335" s="36"/>
      <c r="B335" s="36"/>
      <c r="C335" s="37"/>
    </row>
    <row r="336" spans="1:3" s="34" customFormat="1" ht="25.5" hidden="1" customHeight="1">
      <c r="A336" s="36"/>
      <c r="B336" s="36"/>
      <c r="C336" s="37"/>
    </row>
    <row r="337" spans="1:3" s="34" customFormat="1" ht="25.5" hidden="1" customHeight="1">
      <c r="A337" s="36"/>
      <c r="B337" s="36"/>
      <c r="C337" s="37"/>
    </row>
    <row r="338" spans="1:3" s="34" customFormat="1" ht="25.5" hidden="1" customHeight="1">
      <c r="A338" s="36"/>
      <c r="B338" s="36"/>
      <c r="C338" s="37"/>
    </row>
    <row r="339" spans="1:3" s="34" customFormat="1" ht="25.5" hidden="1" customHeight="1">
      <c r="A339" s="36"/>
      <c r="B339" s="36"/>
      <c r="C339" s="37"/>
    </row>
    <row r="340" spans="1:3" s="34" customFormat="1" ht="25.5" hidden="1" customHeight="1">
      <c r="A340" s="36"/>
      <c r="B340" s="36"/>
      <c r="C340" s="37"/>
    </row>
    <row r="341" spans="1:3" s="34" customFormat="1" ht="25.5" hidden="1" customHeight="1">
      <c r="A341" s="36"/>
      <c r="B341" s="36"/>
      <c r="C341" s="37"/>
    </row>
    <row r="342" spans="1:3" s="34" customFormat="1" ht="25.5" hidden="1" customHeight="1">
      <c r="A342" s="36"/>
      <c r="B342" s="36"/>
      <c r="C342" s="38"/>
    </row>
    <row r="343" spans="1:3" s="34" customFormat="1" ht="25.5" hidden="1" customHeight="1">
      <c r="A343" s="36"/>
      <c r="B343" s="36"/>
      <c r="C343" s="37"/>
    </row>
    <row r="344" spans="1:3" s="34" customFormat="1" ht="25.5" hidden="1" customHeight="1">
      <c r="A344" s="36"/>
      <c r="B344" s="36"/>
      <c r="C344" s="37"/>
    </row>
    <row r="345" spans="1:3" s="34" customFormat="1" ht="25.5" hidden="1" customHeight="1">
      <c r="A345" s="36"/>
      <c r="B345" s="36"/>
      <c r="C345" s="37"/>
    </row>
    <row r="346" spans="1:3" s="34" customFormat="1" ht="25.5" hidden="1" customHeight="1">
      <c r="A346" s="36"/>
      <c r="B346" s="36"/>
      <c r="C346" s="37"/>
    </row>
    <row r="347" spans="1:3" s="34" customFormat="1" ht="25.5" hidden="1" customHeight="1">
      <c r="A347" s="36"/>
      <c r="B347" s="36"/>
      <c r="C347" s="37"/>
    </row>
    <row r="348" spans="1:3" s="34" customFormat="1" ht="25.5" hidden="1" customHeight="1">
      <c r="A348" s="36"/>
      <c r="B348" s="36"/>
      <c r="C348" s="37"/>
    </row>
    <row r="349" spans="1:3" s="34" customFormat="1" ht="25.5" hidden="1" customHeight="1">
      <c r="A349" s="36"/>
      <c r="B349" s="36"/>
      <c r="C349" s="37"/>
    </row>
    <row r="350" spans="1:3" s="34" customFormat="1" ht="25.5" hidden="1" customHeight="1">
      <c r="A350" s="36"/>
      <c r="B350" s="36"/>
      <c r="C350" s="37"/>
    </row>
    <row r="351" spans="1:3" s="34" customFormat="1" ht="25.5" hidden="1" customHeight="1">
      <c r="A351" s="36"/>
      <c r="B351" s="36"/>
      <c r="C351" s="37"/>
    </row>
    <row r="352" spans="1:3" s="34" customFormat="1" ht="25.5" hidden="1" customHeight="1">
      <c r="A352" s="36"/>
      <c r="B352" s="36"/>
      <c r="C352" s="38"/>
    </row>
    <row r="353" spans="1:3" s="34" customFormat="1" ht="25.5" hidden="1" customHeight="1">
      <c r="A353" s="36"/>
      <c r="B353" s="36"/>
      <c r="C353" s="37"/>
    </row>
    <row r="354" spans="1:3" s="34" customFormat="1" ht="25.5" hidden="1" customHeight="1">
      <c r="A354" s="36"/>
      <c r="B354" s="36"/>
      <c r="C354" s="37"/>
    </row>
    <row r="355" spans="1:3" s="34" customFormat="1" ht="25.5" hidden="1" customHeight="1">
      <c r="A355" s="36"/>
      <c r="B355" s="36"/>
      <c r="C355" s="38"/>
    </row>
    <row r="356" spans="1:3" s="34" customFormat="1" ht="25.5" hidden="1" customHeight="1">
      <c r="A356" s="36"/>
      <c r="B356" s="36"/>
      <c r="C356" s="37"/>
    </row>
    <row r="357" spans="1:3" s="34" customFormat="1" ht="25.5" hidden="1" customHeight="1">
      <c r="A357" s="36"/>
      <c r="B357" s="36"/>
      <c r="C357" s="37"/>
    </row>
    <row r="358" spans="1:3" s="34" customFormat="1" ht="25.5" hidden="1" customHeight="1">
      <c r="A358" s="36"/>
      <c r="B358" s="36"/>
      <c r="C358" s="37"/>
    </row>
    <row r="359" spans="1:3" s="34" customFormat="1" ht="25.5" hidden="1" customHeight="1">
      <c r="A359" s="36"/>
      <c r="B359" s="36"/>
      <c r="C359" s="38"/>
    </row>
    <row r="360" spans="1:3" s="34" customFormat="1" ht="25.5" hidden="1" customHeight="1">
      <c r="A360" s="36"/>
      <c r="B360" s="36"/>
      <c r="C360" s="38"/>
    </row>
    <row r="361" spans="1:3" s="34" customFormat="1" ht="25.5" hidden="1" customHeight="1">
      <c r="A361" s="36"/>
      <c r="B361" s="36"/>
      <c r="C361" s="37"/>
    </row>
    <row r="362" spans="1:3" s="34" customFormat="1" ht="25.5" hidden="1" customHeight="1">
      <c r="A362" s="36"/>
      <c r="B362" s="36"/>
      <c r="C362" s="37"/>
    </row>
    <row r="363" spans="1:3" s="34" customFormat="1" ht="25.5" hidden="1" customHeight="1">
      <c r="A363" s="36"/>
      <c r="B363" s="36"/>
      <c r="C363" s="37"/>
    </row>
    <row r="364" spans="1:3" s="34" customFormat="1" ht="25.5" hidden="1" customHeight="1">
      <c r="A364" s="36"/>
      <c r="B364" s="36"/>
      <c r="C364" s="37"/>
    </row>
    <row r="365" spans="1:3" s="34" customFormat="1" ht="25.5" hidden="1" customHeight="1">
      <c r="A365" s="36"/>
      <c r="B365" s="36"/>
      <c r="C365" s="37"/>
    </row>
    <row r="366" spans="1:3" s="34" customFormat="1" ht="25.5" hidden="1" customHeight="1">
      <c r="A366" s="36"/>
      <c r="B366" s="36"/>
      <c r="C366" s="37"/>
    </row>
    <row r="367" spans="1:3" s="34" customFormat="1" ht="25.5" hidden="1" customHeight="1">
      <c r="A367" s="36"/>
      <c r="B367" s="36"/>
      <c r="C367" s="38"/>
    </row>
    <row r="368" spans="1:3" s="34" customFormat="1" ht="25.5" hidden="1" customHeight="1">
      <c r="A368" s="36"/>
      <c r="B368" s="36"/>
      <c r="C368" s="37"/>
    </row>
    <row r="369" spans="1:3" s="34" customFormat="1" ht="25.5" hidden="1" customHeight="1">
      <c r="A369" s="36"/>
      <c r="B369" s="36"/>
      <c r="C369" s="37"/>
    </row>
    <row r="370" spans="1:3" s="34" customFormat="1" ht="25.5" hidden="1" customHeight="1">
      <c r="A370" s="36"/>
      <c r="B370" s="36"/>
      <c r="C370" s="37"/>
    </row>
    <row r="371" spans="1:3" s="34" customFormat="1" ht="25.5" hidden="1" customHeight="1">
      <c r="A371" s="36"/>
      <c r="B371" s="36"/>
      <c r="C371" s="37"/>
    </row>
    <row r="372" spans="1:3" s="34" customFormat="1" ht="25.5" hidden="1" customHeight="1">
      <c r="A372" s="36"/>
      <c r="B372" s="36"/>
      <c r="C372" s="37"/>
    </row>
    <row r="373" spans="1:3" s="34" customFormat="1" ht="25.5" hidden="1" customHeight="1">
      <c r="A373" s="36"/>
      <c r="B373" s="36"/>
      <c r="C373" s="38"/>
    </row>
    <row r="374" spans="1:3" s="34" customFormat="1" ht="25.5" hidden="1" customHeight="1">
      <c r="A374" s="36"/>
      <c r="B374" s="36"/>
      <c r="C374" s="37"/>
    </row>
    <row r="375" spans="1:3" s="34" customFormat="1" ht="25.5" hidden="1" customHeight="1">
      <c r="A375" s="36"/>
      <c r="B375" s="36"/>
      <c r="C375" s="37"/>
    </row>
    <row r="376" spans="1:3" s="34" customFormat="1" ht="25.5" hidden="1" customHeight="1">
      <c r="A376" s="36"/>
      <c r="B376" s="36"/>
      <c r="C376" s="37"/>
    </row>
    <row r="377" spans="1:3" s="34" customFormat="1" ht="25.5" hidden="1" customHeight="1">
      <c r="A377" s="36"/>
      <c r="B377" s="36"/>
      <c r="C377" s="38"/>
    </row>
    <row r="378" spans="1:3" s="34" customFormat="1" ht="25.5" hidden="1" customHeight="1">
      <c r="A378" s="36"/>
      <c r="B378" s="36"/>
      <c r="C378" s="38"/>
    </row>
    <row r="379" spans="1:3" s="34" customFormat="1" ht="25.5" hidden="1" customHeight="1">
      <c r="A379" s="36"/>
      <c r="B379" s="36"/>
      <c r="C379" s="37"/>
    </row>
    <row r="380" spans="1:3" s="34" customFormat="1" ht="25.5" hidden="1" customHeight="1">
      <c r="A380" s="36"/>
      <c r="B380" s="36"/>
      <c r="C380" s="37"/>
    </row>
    <row r="381" spans="1:3" s="34" customFormat="1" ht="25.5" hidden="1" customHeight="1">
      <c r="A381" s="36"/>
      <c r="B381" s="36"/>
      <c r="C381" s="37"/>
    </row>
    <row r="382" spans="1:3" s="34" customFormat="1" ht="25.5" hidden="1" customHeight="1">
      <c r="A382" s="36"/>
      <c r="B382" s="36"/>
      <c r="C382" s="37"/>
    </row>
    <row r="383" spans="1:3" s="34" customFormat="1" ht="25.5" hidden="1" customHeight="1">
      <c r="A383" s="36"/>
      <c r="B383" s="36"/>
      <c r="C383" s="37"/>
    </row>
    <row r="384" spans="1:3" s="34" customFormat="1" ht="25.5" hidden="1" customHeight="1">
      <c r="A384" s="36"/>
      <c r="B384" s="36"/>
      <c r="C384" s="37"/>
    </row>
    <row r="385" spans="1:3" s="34" customFormat="1" ht="25.5" hidden="1" customHeight="1">
      <c r="A385" s="36"/>
      <c r="B385" s="36"/>
      <c r="C385" s="37"/>
    </row>
    <row r="386" spans="1:3" s="34" customFormat="1" ht="25.5" hidden="1" customHeight="1">
      <c r="A386" s="36"/>
      <c r="B386" s="36"/>
      <c r="C386" s="37"/>
    </row>
    <row r="387" spans="1:3" s="34" customFormat="1" ht="25.5" hidden="1" customHeight="1">
      <c r="A387" s="36"/>
      <c r="B387" s="36"/>
      <c r="C387" s="38"/>
    </row>
    <row r="388" spans="1:3" s="34" customFormat="1" ht="25.5" hidden="1" customHeight="1">
      <c r="A388" s="36"/>
      <c r="B388" s="36"/>
      <c r="C388" s="37"/>
    </row>
    <row r="389" spans="1:3" s="34" customFormat="1" ht="25.5" hidden="1" customHeight="1">
      <c r="A389" s="36"/>
      <c r="B389" s="36"/>
      <c r="C389" s="37"/>
    </row>
    <row r="390" spans="1:3" s="34" customFormat="1" ht="25.5" hidden="1" customHeight="1">
      <c r="A390" s="36"/>
      <c r="B390" s="36"/>
      <c r="C390" s="37"/>
    </row>
    <row r="391" spans="1:3" s="34" customFormat="1" ht="25.5" hidden="1" customHeight="1">
      <c r="A391" s="36"/>
      <c r="B391" s="36"/>
      <c r="C391" s="37"/>
    </row>
    <row r="392" spans="1:3" s="34" customFormat="1" ht="25.5" hidden="1" customHeight="1">
      <c r="A392" s="36"/>
      <c r="B392" s="36"/>
      <c r="C392" s="37"/>
    </row>
    <row r="393" spans="1:3" s="34" customFormat="1" ht="25.5" hidden="1" customHeight="1">
      <c r="A393" s="36"/>
      <c r="B393" s="36"/>
      <c r="C393" s="37"/>
    </row>
    <row r="394" spans="1:3" s="34" customFormat="1" ht="25.5" hidden="1" customHeight="1">
      <c r="A394" s="36"/>
      <c r="B394" s="36"/>
      <c r="C394" s="37"/>
    </row>
    <row r="395" spans="1:3" s="34" customFormat="1" ht="25.5" hidden="1" customHeight="1">
      <c r="A395" s="36"/>
      <c r="B395" s="36"/>
      <c r="C395" s="37"/>
    </row>
    <row r="396" spans="1:3" s="34" customFormat="1" ht="25.5" hidden="1" customHeight="1">
      <c r="A396" s="36"/>
      <c r="B396" s="36"/>
      <c r="C396" s="38"/>
    </row>
    <row r="397" spans="1:3" s="34" customFormat="1" ht="25.5" hidden="1" customHeight="1">
      <c r="A397" s="36"/>
      <c r="B397" s="36"/>
      <c r="C397" s="37"/>
    </row>
    <row r="398" spans="1:3" s="34" customFormat="1" ht="25.5" hidden="1" customHeight="1">
      <c r="A398" s="36"/>
      <c r="B398" s="36"/>
      <c r="C398" s="37"/>
    </row>
    <row r="399" spans="1:3" s="34" customFormat="1" ht="25.5" hidden="1" customHeight="1">
      <c r="A399" s="36"/>
      <c r="B399" s="36"/>
      <c r="C399" s="38"/>
    </row>
    <row r="400" spans="1:3" s="34" customFormat="1" ht="25.5" hidden="1" customHeight="1">
      <c r="A400" s="36"/>
      <c r="B400" s="36"/>
      <c r="C400" s="37"/>
    </row>
    <row r="401" spans="1:3" s="34" customFormat="1" ht="25.5" hidden="1" customHeight="1">
      <c r="A401" s="36"/>
      <c r="B401" s="36"/>
      <c r="C401" s="37"/>
    </row>
    <row r="402" spans="1:3" s="34" customFormat="1" ht="25.5" hidden="1" customHeight="1">
      <c r="A402" s="36"/>
      <c r="B402" s="36"/>
      <c r="C402" s="38"/>
    </row>
    <row r="403" spans="1:3" s="34" customFormat="1" ht="25.5" hidden="1" customHeight="1">
      <c r="A403" s="36"/>
      <c r="B403" s="36"/>
      <c r="C403" s="37"/>
    </row>
    <row r="404" spans="1:3" s="34" customFormat="1" ht="25.5" hidden="1" customHeight="1">
      <c r="A404" s="36"/>
      <c r="B404" s="36"/>
      <c r="C404" s="37"/>
    </row>
    <row r="405" spans="1:3" s="34" customFormat="1" ht="25.5" hidden="1" customHeight="1">
      <c r="A405" s="36"/>
      <c r="B405" s="36"/>
      <c r="C405" s="38"/>
    </row>
    <row r="406" spans="1:3" s="34" customFormat="1" ht="25.5" hidden="1" customHeight="1">
      <c r="A406" s="36"/>
      <c r="B406" s="36"/>
      <c r="C406" s="37"/>
    </row>
    <row r="407" spans="1:3" s="34" customFormat="1" ht="25.5" hidden="1" customHeight="1">
      <c r="A407" s="36"/>
      <c r="B407" s="36"/>
      <c r="C407" s="37"/>
    </row>
    <row r="408" spans="1:3" s="34" customFormat="1" ht="25.5" hidden="1" customHeight="1">
      <c r="A408" s="36"/>
      <c r="B408" s="36"/>
      <c r="C408" s="38"/>
    </row>
    <row r="409" spans="1:3" s="34" customFormat="1" ht="25.5" hidden="1" customHeight="1">
      <c r="A409" s="36"/>
      <c r="B409" s="36"/>
      <c r="C409" s="3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2" header="0.19685039370078741" footer="0.86"/>
  <pageSetup scale="80" orientation="portrait" r:id="rId1"/>
  <headerFooter>
    <oddFooter>&amp;L&amp;"-,Cursiva"&amp;10Ejercicio Fiscal 2016&amp;R&amp;10Página &amp;P de &amp;N&amp;K00+000-&amp;11----</oddFooter>
  </headerFooter>
  <legacyDrawing r:id="rId2"/>
</worksheet>
</file>

<file path=xl/worksheets/sheet11.xml><?xml version="1.0" encoding="utf-8"?>
<worksheet xmlns="http://schemas.openxmlformats.org/spreadsheetml/2006/main" xmlns:r="http://schemas.openxmlformats.org/officeDocument/2006/relationships">
  <dimension ref="A1:IQ523"/>
  <sheetViews>
    <sheetView showGridLines="0" topLeftCell="A115" workbookViewId="0">
      <selection activeCell="A2" sqref="A2:F2"/>
    </sheetView>
  </sheetViews>
  <sheetFormatPr baseColWidth="10" defaultColWidth="0" defaultRowHeight="0" customHeight="1" zeroHeight="1"/>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350" customFormat="1" ht="27" customHeight="1">
      <c r="A1" s="764" t="s">
        <v>1791</v>
      </c>
      <c r="B1" s="765"/>
      <c r="C1" s="765"/>
      <c r="D1" s="765"/>
      <c r="E1" s="765"/>
      <c r="F1" s="766"/>
    </row>
    <row r="2" spans="1:7" s="350" customFormat="1" ht="27" customHeight="1">
      <c r="A2" s="767" t="str">
        <f>'Objetivos PMD'!$B$3</f>
        <v>Municipio:  SISTEMA DIF JALOSTOTITLAN, JALISCO</v>
      </c>
      <c r="B2" s="768"/>
      <c r="C2" s="768"/>
      <c r="D2" s="768"/>
      <c r="E2" s="768"/>
      <c r="F2" s="769"/>
    </row>
    <row r="3" spans="1:7" s="354" customFormat="1" ht="29.25" customHeight="1">
      <c r="A3" s="770"/>
      <c r="B3" s="771"/>
      <c r="C3" s="771"/>
      <c r="D3" s="772"/>
      <c r="E3" s="351"/>
      <c r="F3" s="352" t="s">
        <v>1306</v>
      </c>
      <c r="G3" s="353"/>
    </row>
    <row r="4" spans="1:7" s="355" customFormat="1" ht="20.100000000000001" customHeight="1">
      <c r="A4" s="440">
        <v>1</v>
      </c>
      <c r="B4" s="758" t="s">
        <v>1049</v>
      </c>
      <c r="C4" s="759"/>
      <c r="D4" s="759"/>
      <c r="E4" s="760"/>
      <c r="F4" s="441">
        <f>SUM(F5+F8+F13+F23+F25+F28+F32+F37)</f>
        <v>0</v>
      </c>
    </row>
    <row r="5" spans="1:7" s="355" customFormat="1" ht="20.100000000000001" customHeight="1">
      <c r="A5" s="442" t="s">
        <v>1647</v>
      </c>
      <c r="B5" s="443" t="s">
        <v>1647</v>
      </c>
      <c r="C5" s="755" t="s">
        <v>1051</v>
      </c>
      <c r="D5" s="756"/>
      <c r="E5" s="757"/>
      <c r="F5" s="444">
        <f>SUM(F6:F7)</f>
        <v>0</v>
      </c>
    </row>
    <row r="6" spans="1:7" s="197" customFormat="1" ht="20.100000000000001" customHeight="1">
      <c r="A6" s="437"/>
      <c r="B6" s="438" t="s">
        <v>1647</v>
      </c>
      <c r="C6" s="438" t="s">
        <v>1647</v>
      </c>
      <c r="D6" s="438" t="s">
        <v>1679</v>
      </c>
      <c r="E6" s="302" t="s">
        <v>1053</v>
      </c>
      <c r="F6" s="340">
        <v>0</v>
      </c>
    </row>
    <row r="7" spans="1:7" s="197" customFormat="1" ht="20.100000000000001" customHeight="1">
      <c r="A7" s="437"/>
      <c r="B7" s="438" t="s">
        <v>1647</v>
      </c>
      <c r="C7" s="438" t="s">
        <v>1647</v>
      </c>
      <c r="D7" s="438" t="s">
        <v>1648</v>
      </c>
      <c r="E7" s="302" t="s">
        <v>1653</v>
      </c>
      <c r="F7" s="340">
        <v>0</v>
      </c>
    </row>
    <row r="8" spans="1:7" s="355" customFormat="1" ht="20.100000000000001" customHeight="1">
      <c r="A8" s="442" t="s">
        <v>1647</v>
      </c>
      <c r="B8" s="443" t="s">
        <v>1652</v>
      </c>
      <c r="C8" s="755" t="s">
        <v>1057</v>
      </c>
      <c r="D8" s="756"/>
      <c r="E8" s="757"/>
      <c r="F8" s="444">
        <f>SUM(F9:F12)</f>
        <v>0</v>
      </c>
    </row>
    <row r="9" spans="1:7" s="197" customFormat="1" ht="20.100000000000001" customHeight="1">
      <c r="A9" s="437"/>
      <c r="B9" s="438" t="s">
        <v>1647</v>
      </c>
      <c r="C9" s="438" t="s">
        <v>1652</v>
      </c>
      <c r="D9" s="438" t="s">
        <v>1679</v>
      </c>
      <c r="E9" s="439" t="s">
        <v>1654</v>
      </c>
      <c r="F9" s="340">
        <v>0</v>
      </c>
    </row>
    <row r="10" spans="1:7" s="197" customFormat="1" ht="20.100000000000001" customHeight="1">
      <c r="A10" s="437"/>
      <c r="B10" s="438" t="s">
        <v>1679</v>
      </c>
      <c r="C10" s="438" t="s">
        <v>1648</v>
      </c>
      <c r="D10" s="438" t="s">
        <v>1648</v>
      </c>
      <c r="E10" s="439" t="s">
        <v>1061</v>
      </c>
      <c r="F10" s="340">
        <v>0</v>
      </c>
    </row>
    <row r="11" spans="1:7" s="197" customFormat="1" ht="20.100000000000001" customHeight="1">
      <c r="A11" s="437"/>
      <c r="B11" s="438" t="s">
        <v>1647</v>
      </c>
      <c r="C11" s="438" t="s">
        <v>1652</v>
      </c>
      <c r="D11" s="438" t="s">
        <v>1649</v>
      </c>
      <c r="E11" s="302" t="s">
        <v>1063</v>
      </c>
      <c r="F11" s="340">
        <v>0</v>
      </c>
    </row>
    <row r="12" spans="1:7" s="197" customFormat="1" ht="20.100000000000001" customHeight="1">
      <c r="A12" s="437"/>
      <c r="B12" s="438" t="s">
        <v>1679</v>
      </c>
      <c r="C12" s="438" t="s">
        <v>1648</v>
      </c>
      <c r="D12" s="438" t="s">
        <v>1682</v>
      </c>
      <c r="E12" s="439" t="s">
        <v>1065</v>
      </c>
      <c r="F12" s="341">
        <v>0</v>
      </c>
    </row>
    <row r="13" spans="1:7" s="355" customFormat="1" ht="20.100000000000001" customHeight="1">
      <c r="A13" s="442" t="s">
        <v>1647</v>
      </c>
      <c r="B13" s="443" t="s">
        <v>1680</v>
      </c>
      <c r="C13" s="755" t="s">
        <v>1067</v>
      </c>
      <c r="D13" s="756"/>
      <c r="E13" s="757"/>
      <c r="F13" s="444">
        <f>SUM(F14:F22)</f>
        <v>0</v>
      </c>
    </row>
    <row r="14" spans="1:7" s="197" customFormat="1" ht="20.100000000000001" customHeight="1">
      <c r="A14" s="437"/>
      <c r="B14" s="438" t="s">
        <v>1647</v>
      </c>
      <c r="C14" s="438" t="s">
        <v>1680</v>
      </c>
      <c r="D14" s="438" t="s">
        <v>1679</v>
      </c>
      <c r="E14" s="302" t="s">
        <v>1655</v>
      </c>
      <c r="F14" s="341">
        <v>0</v>
      </c>
    </row>
    <row r="15" spans="1:7" s="197" customFormat="1" ht="20.100000000000001" customHeight="1">
      <c r="A15" s="437"/>
      <c r="B15" s="438" t="s">
        <v>1647</v>
      </c>
      <c r="C15" s="438" t="s">
        <v>1680</v>
      </c>
      <c r="D15" s="438" t="s">
        <v>1648</v>
      </c>
      <c r="E15" s="302" t="s">
        <v>1071</v>
      </c>
      <c r="F15" s="340">
        <v>0</v>
      </c>
    </row>
    <row r="16" spans="1:7" s="197" customFormat="1" ht="20.100000000000001" customHeight="1">
      <c r="A16" s="437"/>
      <c r="B16" s="438" t="s">
        <v>1647</v>
      </c>
      <c r="C16" s="438" t="s">
        <v>1680</v>
      </c>
      <c r="D16" s="438" t="s">
        <v>1649</v>
      </c>
      <c r="E16" s="302" t="s">
        <v>1073</v>
      </c>
      <c r="F16" s="340">
        <v>0</v>
      </c>
    </row>
    <row r="17" spans="1:6" s="197" customFormat="1" ht="20.100000000000001" customHeight="1">
      <c r="A17" s="437"/>
      <c r="B17" s="438" t="s">
        <v>1647</v>
      </c>
      <c r="C17" s="438" t="s">
        <v>1680</v>
      </c>
      <c r="D17" s="438" t="s">
        <v>1682</v>
      </c>
      <c r="E17" s="302" t="s">
        <v>1075</v>
      </c>
      <c r="F17" s="340">
        <v>0</v>
      </c>
    </row>
    <row r="18" spans="1:6" s="197" customFormat="1" ht="20.100000000000001" customHeight="1">
      <c r="A18" s="437"/>
      <c r="B18" s="438" t="s">
        <v>1647</v>
      </c>
      <c r="C18" s="438" t="s">
        <v>1680</v>
      </c>
      <c r="D18" s="438" t="s">
        <v>1650</v>
      </c>
      <c r="E18" s="302" t="s">
        <v>1077</v>
      </c>
      <c r="F18" s="340">
        <v>0</v>
      </c>
    </row>
    <row r="19" spans="1:6" s="197" customFormat="1" ht="20.100000000000001" customHeight="1">
      <c r="A19" s="437"/>
      <c r="B19" s="438" t="s">
        <v>1647</v>
      </c>
      <c r="C19" s="438" t="s">
        <v>1680</v>
      </c>
      <c r="D19" s="438" t="s">
        <v>1683</v>
      </c>
      <c r="E19" s="302" t="s">
        <v>1079</v>
      </c>
      <c r="F19" s="340">
        <v>0</v>
      </c>
    </row>
    <row r="20" spans="1:6" s="197" customFormat="1" ht="20.100000000000001" customHeight="1">
      <c r="A20" s="437"/>
      <c r="B20" s="438" t="s">
        <v>1647</v>
      </c>
      <c r="C20" s="438" t="s">
        <v>1680</v>
      </c>
      <c r="D20" s="438" t="s">
        <v>1651</v>
      </c>
      <c r="E20" s="302" t="s">
        <v>1081</v>
      </c>
      <c r="F20" s="340">
        <v>0</v>
      </c>
    </row>
    <row r="21" spans="1:6" s="197" customFormat="1" ht="20.100000000000001" customHeight="1">
      <c r="A21" s="437"/>
      <c r="B21" s="438" t="s">
        <v>1647</v>
      </c>
      <c r="C21" s="438" t="s">
        <v>1680</v>
      </c>
      <c r="D21" s="438" t="s">
        <v>1684</v>
      </c>
      <c r="E21" s="302" t="s">
        <v>1083</v>
      </c>
      <c r="F21" s="340">
        <v>0</v>
      </c>
    </row>
    <row r="22" spans="1:6" s="197" customFormat="1" ht="20.100000000000001" customHeight="1">
      <c r="A22" s="437"/>
      <c r="B22" s="438" t="s">
        <v>1647</v>
      </c>
      <c r="C22" s="438" t="s">
        <v>1680</v>
      </c>
      <c r="D22" s="438" t="s">
        <v>1685</v>
      </c>
      <c r="E22" s="302" t="s">
        <v>179</v>
      </c>
      <c r="F22" s="340">
        <v>0</v>
      </c>
    </row>
    <row r="23" spans="1:6" s="355" customFormat="1" ht="20.100000000000001" customHeight="1">
      <c r="A23" s="442" t="s">
        <v>1647</v>
      </c>
      <c r="B23" s="443" t="s">
        <v>1681</v>
      </c>
      <c r="C23" s="755" t="s">
        <v>1086</v>
      </c>
      <c r="D23" s="756"/>
      <c r="E23" s="757"/>
      <c r="F23" s="444">
        <f>SUM(F24)</f>
        <v>0</v>
      </c>
    </row>
    <row r="24" spans="1:6" s="197" customFormat="1" ht="20.100000000000001" customHeight="1">
      <c r="A24" s="437"/>
      <c r="B24" s="438" t="s">
        <v>1647</v>
      </c>
      <c r="C24" s="438" t="s">
        <v>1681</v>
      </c>
      <c r="D24" s="438" t="s">
        <v>1679</v>
      </c>
      <c r="E24" s="302" t="s">
        <v>1088</v>
      </c>
      <c r="F24" s="340">
        <v>0</v>
      </c>
    </row>
    <row r="25" spans="1:6" s="355" customFormat="1" ht="20.100000000000001" customHeight="1">
      <c r="A25" s="442" t="s">
        <v>1647</v>
      </c>
      <c r="B25" s="443" t="s">
        <v>1686</v>
      </c>
      <c r="C25" s="755" t="s">
        <v>1090</v>
      </c>
      <c r="D25" s="756"/>
      <c r="E25" s="757"/>
      <c r="F25" s="444">
        <f>SUM(F26:F27)</f>
        <v>0</v>
      </c>
    </row>
    <row r="26" spans="1:6" s="197" customFormat="1" ht="20.100000000000001" customHeight="1">
      <c r="A26" s="437"/>
      <c r="B26" s="438" t="s">
        <v>1647</v>
      </c>
      <c r="C26" s="438" t="s">
        <v>1686</v>
      </c>
      <c r="D26" s="438" t="s">
        <v>1679</v>
      </c>
      <c r="E26" s="302" t="s">
        <v>1656</v>
      </c>
      <c r="F26" s="340">
        <v>0</v>
      </c>
    </row>
    <row r="27" spans="1:6" s="197" customFormat="1" ht="20.100000000000001" customHeight="1">
      <c r="A27" s="437"/>
      <c r="B27" s="438" t="s">
        <v>1647</v>
      </c>
      <c r="C27" s="438" t="s">
        <v>1686</v>
      </c>
      <c r="D27" s="438" t="s">
        <v>1648</v>
      </c>
      <c r="E27" s="302" t="s">
        <v>1094</v>
      </c>
      <c r="F27" s="340">
        <v>0</v>
      </c>
    </row>
    <row r="28" spans="1:6" s="355" customFormat="1" ht="20.100000000000001" customHeight="1">
      <c r="A28" s="442" t="s">
        <v>1647</v>
      </c>
      <c r="B28" s="443" t="s">
        <v>1687</v>
      </c>
      <c r="C28" s="755" t="s">
        <v>1096</v>
      </c>
      <c r="D28" s="756"/>
      <c r="E28" s="757"/>
      <c r="F28" s="444">
        <f>SUM(F29:F31)</f>
        <v>0</v>
      </c>
    </row>
    <row r="29" spans="1:6" s="197" customFormat="1" ht="20.100000000000001" customHeight="1">
      <c r="A29" s="437"/>
      <c r="B29" s="438" t="s">
        <v>1647</v>
      </c>
      <c r="C29" s="438" t="s">
        <v>1687</v>
      </c>
      <c r="D29" s="438" t="s">
        <v>1679</v>
      </c>
      <c r="E29" s="302" t="s">
        <v>1098</v>
      </c>
      <c r="F29" s="340">
        <v>0</v>
      </c>
    </row>
    <row r="30" spans="1:6" s="197" customFormat="1" ht="20.100000000000001" customHeight="1">
      <c r="A30" s="437"/>
      <c r="B30" s="438" t="s">
        <v>1647</v>
      </c>
      <c r="C30" s="438" t="s">
        <v>1687</v>
      </c>
      <c r="D30" s="438" t="s">
        <v>1648</v>
      </c>
      <c r="E30" s="302" t="s">
        <v>1100</v>
      </c>
      <c r="F30" s="340">
        <v>0</v>
      </c>
    </row>
    <row r="31" spans="1:6" s="197" customFormat="1" ht="20.100000000000001" customHeight="1">
      <c r="A31" s="437"/>
      <c r="B31" s="438" t="s">
        <v>1647</v>
      </c>
      <c r="C31" s="438" t="s">
        <v>1687</v>
      </c>
      <c r="D31" s="438" t="s">
        <v>1649</v>
      </c>
      <c r="E31" s="302" t="s">
        <v>1102</v>
      </c>
      <c r="F31" s="340">
        <v>0</v>
      </c>
    </row>
    <row r="32" spans="1:6" s="355" customFormat="1" ht="20.100000000000001" customHeight="1">
      <c r="A32" s="442" t="s">
        <v>1647</v>
      </c>
      <c r="B32" s="443" t="s">
        <v>1688</v>
      </c>
      <c r="C32" s="755" t="s">
        <v>1104</v>
      </c>
      <c r="D32" s="756"/>
      <c r="E32" s="757"/>
      <c r="F32" s="444">
        <f>SUM(F33:F36)</f>
        <v>0</v>
      </c>
    </row>
    <row r="33" spans="1:6" s="197" customFormat="1" ht="20.100000000000001" customHeight="1">
      <c r="A33" s="437"/>
      <c r="B33" s="438" t="s">
        <v>1647</v>
      </c>
      <c r="C33" s="438" t="s">
        <v>1688</v>
      </c>
      <c r="D33" s="438" t="s">
        <v>1679</v>
      </c>
      <c r="E33" s="302" t="s">
        <v>1106</v>
      </c>
      <c r="F33" s="340">
        <v>0</v>
      </c>
    </row>
    <row r="34" spans="1:6" s="197" customFormat="1" ht="20.100000000000001" customHeight="1">
      <c r="A34" s="437"/>
      <c r="B34" s="438" t="s">
        <v>1647</v>
      </c>
      <c r="C34" s="438" t="s">
        <v>1688</v>
      </c>
      <c r="D34" s="438" t="s">
        <v>1648</v>
      </c>
      <c r="E34" s="302" t="s">
        <v>1108</v>
      </c>
      <c r="F34" s="340">
        <v>0</v>
      </c>
    </row>
    <row r="35" spans="1:6" s="197" customFormat="1" ht="20.100000000000001" customHeight="1">
      <c r="A35" s="437"/>
      <c r="B35" s="438" t="s">
        <v>1647</v>
      </c>
      <c r="C35" s="438" t="s">
        <v>1688</v>
      </c>
      <c r="D35" s="438" t="s">
        <v>1649</v>
      </c>
      <c r="E35" s="302" t="s">
        <v>1110</v>
      </c>
      <c r="F35" s="340">
        <v>0</v>
      </c>
    </row>
    <row r="36" spans="1:6" s="197" customFormat="1" ht="20.100000000000001" customHeight="1">
      <c r="A36" s="437"/>
      <c r="B36" s="438" t="s">
        <v>1647</v>
      </c>
      <c r="C36" s="438" t="s">
        <v>1688</v>
      </c>
      <c r="D36" s="438" t="s">
        <v>1682</v>
      </c>
      <c r="E36" s="302" t="s">
        <v>1112</v>
      </c>
      <c r="F36" s="340">
        <v>0</v>
      </c>
    </row>
    <row r="37" spans="1:6" s="355" customFormat="1" ht="20.100000000000001" customHeight="1">
      <c r="A37" s="442" t="s">
        <v>1647</v>
      </c>
      <c r="B37" s="443" t="s">
        <v>1689</v>
      </c>
      <c r="C37" s="755" t="s">
        <v>521</v>
      </c>
      <c r="D37" s="756"/>
      <c r="E37" s="757"/>
      <c r="F37" s="444">
        <f>SUM(F38:F42)</f>
        <v>0</v>
      </c>
    </row>
    <row r="38" spans="1:6" s="197" customFormat="1" ht="20.100000000000001" customHeight="1">
      <c r="A38" s="437"/>
      <c r="B38" s="438" t="s">
        <v>1647</v>
      </c>
      <c r="C38" s="438" t="s">
        <v>1689</v>
      </c>
      <c r="D38" s="438" t="s">
        <v>1679</v>
      </c>
      <c r="E38" s="302" t="s">
        <v>1657</v>
      </c>
      <c r="F38" s="340">
        <v>0</v>
      </c>
    </row>
    <row r="39" spans="1:6" s="197" customFormat="1" ht="20.100000000000001" customHeight="1">
      <c r="A39" s="437"/>
      <c r="B39" s="438" t="s">
        <v>1647</v>
      </c>
      <c r="C39" s="438" t="s">
        <v>1689</v>
      </c>
      <c r="D39" s="438" t="s">
        <v>1648</v>
      </c>
      <c r="E39" s="302" t="s">
        <v>1117</v>
      </c>
      <c r="F39" s="340">
        <v>0</v>
      </c>
    </row>
    <row r="40" spans="1:6" s="197" customFormat="1" ht="20.100000000000001" customHeight="1">
      <c r="A40" s="437"/>
      <c r="B40" s="438" t="s">
        <v>1647</v>
      </c>
      <c r="C40" s="438" t="s">
        <v>1689</v>
      </c>
      <c r="D40" s="438" t="s">
        <v>1649</v>
      </c>
      <c r="E40" s="302" t="s">
        <v>1119</v>
      </c>
      <c r="F40" s="340">
        <v>0</v>
      </c>
    </row>
    <row r="41" spans="1:6" s="197" customFormat="1" ht="20.100000000000001" customHeight="1">
      <c r="A41" s="437"/>
      <c r="B41" s="438" t="s">
        <v>1647</v>
      </c>
      <c r="C41" s="438" t="s">
        <v>1689</v>
      </c>
      <c r="D41" s="438" t="s">
        <v>1682</v>
      </c>
      <c r="E41" s="302" t="s">
        <v>1121</v>
      </c>
      <c r="F41" s="340">
        <v>0</v>
      </c>
    </row>
    <row r="42" spans="1:6" s="197" customFormat="1" ht="20.100000000000001" customHeight="1">
      <c r="A42" s="437"/>
      <c r="B42" s="438" t="s">
        <v>1647</v>
      </c>
      <c r="C42" s="438" t="s">
        <v>1689</v>
      </c>
      <c r="D42" s="438" t="s">
        <v>1650</v>
      </c>
      <c r="E42" s="302" t="s">
        <v>179</v>
      </c>
      <c r="F42" s="340">
        <v>0</v>
      </c>
    </row>
    <row r="43" spans="1:6" s="355" customFormat="1" ht="20.100000000000001" customHeight="1">
      <c r="A43" s="440" t="s">
        <v>1648</v>
      </c>
      <c r="B43" s="758" t="s">
        <v>1124</v>
      </c>
      <c r="C43" s="759"/>
      <c r="D43" s="759"/>
      <c r="E43" s="760"/>
      <c r="F43" s="441">
        <f>SUM(F44+F51+F59+F65+F70+F77+F87)</f>
        <v>0</v>
      </c>
    </row>
    <row r="44" spans="1:6" s="355" customFormat="1" ht="20.100000000000001" customHeight="1">
      <c r="A44" s="442" t="s">
        <v>1652</v>
      </c>
      <c r="B44" s="443" t="s">
        <v>1647</v>
      </c>
      <c r="C44" s="755" t="s">
        <v>1658</v>
      </c>
      <c r="D44" s="756"/>
      <c r="E44" s="757"/>
      <c r="F44" s="444">
        <f>SUM(F45:F50)</f>
        <v>0</v>
      </c>
    </row>
    <row r="45" spans="1:6" s="197" customFormat="1" ht="20.100000000000001" customHeight="1">
      <c r="A45" s="437"/>
      <c r="B45" s="438" t="s">
        <v>1652</v>
      </c>
      <c r="C45" s="438" t="s">
        <v>1647</v>
      </c>
      <c r="D45" s="438" t="s">
        <v>1679</v>
      </c>
      <c r="E45" s="302" t="s">
        <v>1326</v>
      </c>
      <c r="F45" s="340">
        <v>0</v>
      </c>
    </row>
    <row r="46" spans="1:6" s="197" customFormat="1" ht="20.100000000000001" customHeight="1">
      <c r="A46" s="437"/>
      <c r="B46" s="438" t="s">
        <v>1652</v>
      </c>
      <c r="C46" s="438" t="s">
        <v>1647</v>
      </c>
      <c r="D46" s="438" t="s">
        <v>1648</v>
      </c>
      <c r="E46" s="302" t="s">
        <v>1659</v>
      </c>
      <c r="F46" s="340">
        <v>0</v>
      </c>
    </row>
    <row r="47" spans="1:6" s="197" customFormat="1" ht="20.100000000000001" customHeight="1">
      <c r="A47" s="437"/>
      <c r="B47" s="438" t="s">
        <v>1652</v>
      </c>
      <c r="C47" s="438" t="s">
        <v>1647</v>
      </c>
      <c r="D47" s="438" t="s">
        <v>1649</v>
      </c>
      <c r="E47" s="302" t="s">
        <v>1660</v>
      </c>
      <c r="F47" s="340">
        <v>0</v>
      </c>
    </row>
    <row r="48" spans="1:6" s="197" customFormat="1" ht="20.100000000000001" customHeight="1">
      <c r="A48" s="437"/>
      <c r="B48" s="438" t="s">
        <v>1652</v>
      </c>
      <c r="C48" s="438" t="s">
        <v>1647</v>
      </c>
      <c r="D48" s="438" t="s">
        <v>1682</v>
      </c>
      <c r="E48" s="302" t="s">
        <v>1661</v>
      </c>
      <c r="F48" s="340">
        <v>0</v>
      </c>
    </row>
    <row r="49" spans="1:6" s="197" customFormat="1" ht="20.100000000000001" customHeight="1">
      <c r="A49" s="437"/>
      <c r="B49" s="438" t="s">
        <v>1652</v>
      </c>
      <c r="C49" s="438" t="s">
        <v>1647</v>
      </c>
      <c r="D49" s="438" t="s">
        <v>1650</v>
      </c>
      <c r="E49" s="302" t="s">
        <v>1327</v>
      </c>
      <c r="F49" s="340">
        <v>0</v>
      </c>
    </row>
    <row r="50" spans="1:6" s="197" customFormat="1" ht="20.100000000000001" customHeight="1">
      <c r="A50" s="437"/>
      <c r="B50" s="438" t="s">
        <v>1652</v>
      </c>
      <c r="C50" s="438" t="s">
        <v>1647</v>
      </c>
      <c r="D50" s="438" t="s">
        <v>1683</v>
      </c>
      <c r="E50" s="302" t="s">
        <v>1328</v>
      </c>
      <c r="F50" s="340">
        <v>0</v>
      </c>
    </row>
    <row r="51" spans="1:6" s="357" customFormat="1" ht="20.100000000000001" customHeight="1">
      <c r="A51" s="442" t="s">
        <v>1652</v>
      </c>
      <c r="B51" s="443" t="s">
        <v>1652</v>
      </c>
      <c r="C51" s="755" t="s">
        <v>1662</v>
      </c>
      <c r="D51" s="756"/>
      <c r="E51" s="757"/>
      <c r="F51" s="444">
        <f>SUM(F52:F58)</f>
        <v>0</v>
      </c>
    </row>
    <row r="52" spans="1:6" s="197" customFormat="1" ht="20.100000000000001" customHeight="1">
      <c r="A52" s="437"/>
      <c r="B52" s="438" t="s">
        <v>1652</v>
      </c>
      <c r="C52" s="438" t="s">
        <v>1652</v>
      </c>
      <c r="D52" s="438" t="s">
        <v>1679</v>
      </c>
      <c r="E52" s="302" t="s">
        <v>1663</v>
      </c>
      <c r="F52" s="340">
        <v>0</v>
      </c>
    </row>
    <row r="53" spans="1:6" s="197" customFormat="1" ht="20.100000000000001" customHeight="1">
      <c r="A53" s="437"/>
      <c r="B53" s="438" t="s">
        <v>1652</v>
      </c>
      <c r="C53" s="438" t="s">
        <v>1652</v>
      </c>
      <c r="D53" s="438" t="s">
        <v>1648</v>
      </c>
      <c r="E53" s="302" t="s">
        <v>1329</v>
      </c>
      <c r="F53" s="340">
        <v>0</v>
      </c>
    </row>
    <row r="54" spans="1:6" s="197" customFormat="1" ht="20.100000000000001" customHeight="1">
      <c r="A54" s="437"/>
      <c r="B54" s="438" t="s">
        <v>1652</v>
      </c>
      <c r="C54" s="438" t="s">
        <v>1652</v>
      </c>
      <c r="D54" s="438" t="s">
        <v>1649</v>
      </c>
      <c r="E54" s="302" t="s">
        <v>1330</v>
      </c>
      <c r="F54" s="340">
        <v>0</v>
      </c>
    </row>
    <row r="55" spans="1:6" s="197" customFormat="1" ht="20.100000000000001" customHeight="1">
      <c r="A55" s="437"/>
      <c r="B55" s="438" t="s">
        <v>1652</v>
      </c>
      <c r="C55" s="438" t="s">
        <v>1652</v>
      </c>
      <c r="D55" s="438" t="s">
        <v>1682</v>
      </c>
      <c r="E55" s="302" t="s">
        <v>1664</v>
      </c>
      <c r="F55" s="340">
        <v>0</v>
      </c>
    </row>
    <row r="56" spans="1:6" s="197" customFormat="1" ht="20.100000000000001" customHeight="1">
      <c r="A56" s="437"/>
      <c r="B56" s="438" t="s">
        <v>1652</v>
      </c>
      <c r="C56" s="438" t="s">
        <v>1652</v>
      </c>
      <c r="D56" s="438" t="s">
        <v>1650</v>
      </c>
      <c r="E56" s="302" t="s">
        <v>1665</v>
      </c>
      <c r="F56" s="340">
        <v>0</v>
      </c>
    </row>
    <row r="57" spans="1:6" s="197" customFormat="1" ht="20.100000000000001" customHeight="1">
      <c r="A57" s="437"/>
      <c r="B57" s="438" t="s">
        <v>1652</v>
      </c>
      <c r="C57" s="438" t="s">
        <v>1652</v>
      </c>
      <c r="D57" s="438" t="s">
        <v>1683</v>
      </c>
      <c r="E57" s="302" t="s">
        <v>1126</v>
      </c>
      <c r="F57" s="340">
        <v>0</v>
      </c>
    </row>
    <row r="58" spans="1:6" s="197" customFormat="1" ht="20.100000000000001" customHeight="1">
      <c r="A58" s="437"/>
      <c r="B58" s="438" t="s">
        <v>1652</v>
      </c>
      <c r="C58" s="438" t="s">
        <v>1652</v>
      </c>
      <c r="D58" s="438" t="s">
        <v>1651</v>
      </c>
      <c r="E58" s="302" t="s">
        <v>1128</v>
      </c>
      <c r="F58" s="340">
        <v>0</v>
      </c>
    </row>
    <row r="59" spans="1:6" s="357" customFormat="1" ht="20.100000000000001" customHeight="1">
      <c r="A59" s="442" t="s">
        <v>1652</v>
      </c>
      <c r="B59" s="443" t="s">
        <v>1680</v>
      </c>
      <c r="C59" s="755" t="s">
        <v>1130</v>
      </c>
      <c r="D59" s="756"/>
      <c r="E59" s="757"/>
      <c r="F59" s="444">
        <f>SUM(F60:F64)</f>
        <v>0</v>
      </c>
    </row>
    <row r="60" spans="1:6" s="197" customFormat="1" ht="20.100000000000001" customHeight="1">
      <c r="A60" s="437"/>
      <c r="B60" s="438" t="s">
        <v>1652</v>
      </c>
      <c r="C60" s="438" t="s">
        <v>1680</v>
      </c>
      <c r="D60" s="438" t="s">
        <v>1679</v>
      </c>
      <c r="E60" s="302" t="s">
        <v>1132</v>
      </c>
      <c r="F60" s="340">
        <v>0</v>
      </c>
    </row>
    <row r="61" spans="1:6" s="197" customFormat="1" ht="20.100000000000001" customHeight="1">
      <c r="A61" s="437"/>
      <c r="B61" s="438" t="s">
        <v>1652</v>
      </c>
      <c r="C61" s="438" t="s">
        <v>1680</v>
      </c>
      <c r="D61" s="438" t="s">
        <v>1648</v>
      </c>
      <c r="E61" s="302" t="s">
        <v>1134</v>
      </c>
      <c r="F61" s="340">
        <v>0</v>
      </c>
    </row>
    <row r="62" spans="1:6" s="197" customFormat="1" ht="20.100000000000001" customHeight="1">
      <c r="A62" s="437"/>
      <c r="B62" s="438" t="s">
        <v>1652</v>
      </c>
      <c r="C62" s="438" t="s">
        <v>1680</v>
      </c>
      <c r="D62" s="438" t="s">
        <v>1649</v>
      </c>
      <c r="E62" s="302" t="s">
        <v>1136</v>
      </c>
      <c r="F62" s="340">
        <v>0</v>
      </c>
    </row>
    <row r="63" spans="1:6" s="197" customFormat="1" ht="20.100000000000001" customHeight="1">
      <c r="A63" s="437"/>
      <c r="B63" s="438" t="s">
        <v>1652</v>
      </c>
      <c r="C63" s="438" t="s">
        <v>1680</v>
      </c>
      <c r="D63" s="438" t="s">
        <v>1682</v>
      </c>
      <c r="E63" s="302" t="s">
        <v>1138</v>
      </c>
      <c r="F63" s="340">
        <v>0</v>
      </c>
    </row>
    <row r="64" spans="1:6" s="197" customFormat="1" ht="20.100000000000001" customHeight="1">
      <c r="A64" s="437"/>
      <c r="B64" s="438" t="s">
        <v>1652</v>
      </c>
      <c r="C64" s="438" t="s">
        <v>1680</v>
      </c>
      <c r="D64" s="438" t="s">
        <v>1650</v>
      </c>
      <c r="E64" s="302" t="s">
        <v>1140</v>
      </c>
      <c r="F64" s="340">
        <v>0</v>
      </c>
    </row>
    <row r="65" spans="1:6" s="357" customFormat="1" ht="20.100000000000001" customHeight="1">
      <c r="A65" s="442" t="s">
        <v>1652</v>
      </c>
      <c r="B65" s="443" t="s">
        <v>1681</v>
      </c>
      <c r="C65" s="755" t="s">
        <v>1142</v>
      </c>
      <c r="D65" s="756"/>
      <c r="E65" s="757"/>
      <c r="F65" s="444">
        <f>SUM(F66:F69)</f>
        <v>0</v>
      </c>
    </row>
    <row r="66" spans="1:6" s="197" customFormat="1" ht="20.100000000000001" customHeight="1">
      <c r="A66" s="437"/>
      <c r="B66" s="438" t="s">
        <v>1652</v>
      </c>
      <c r="C66" s="438" t="s">
        <v>1681</v>
      </c>
      <c r="D66" s="438" t="s">
        <v>1679</v>
      </c>
      <c r="E66" s="302" t="s">
        <v>1144</v>
      </c>
      <c r="F66" s="340">
        <v>0</v>
      </c>
    </row>
    <row r="67" spans="1:6" s="197" customFormat="1" ht="20.100000000000001" customHeight="1">
      <c r="A67" s="437"/>
      <c r="B67" s="438" t="s">
        <v>1652</v>
      </c>
      <c r="C67" s="438" t="s">
        <v>1681</v>
      </c>
      <c r="D67" s="438" t="s">
        <v>1648</v>
      </c>
      <c r="E67" s="302" t="s">
        <v>1146</v>
      </c>
      <c r="F67" s="340">
        <v>0</v>
      </c>
    </row>
    <row r="68" spans="1:6" s="197" customFormat="1" ht="20.100000000000001" customHeight="1">
      <c r="A68" s="437"/>
      <c r="B68" s="438" t="s">
        <v>1652</v>
      </c>
      <c r="C68" s="438" t="s">
        <v>1681</v>
      </c>
      <c r="D68" s="438" t="s">
        <v>1649</v>
      </c>
      <c r="E68" s="302" t="s">
        <v>1148</v>
      </c>
      <c r="F68" s="340">
        <v>0</v>
      </c>
    </row>
    <row r="69" spans="1:6" s="197" customFormat="1" ht="20.100000000000001" customHeight="1">
      <c r="A69" s="437"/>
      <c r="B69" s="438" t="s">
        <v>1652</v>
      </c>
      <c r="C69" s="438" t="s">
        <v>1681</v>
      </c>
      <c r="D69" s="438" t="s">
        <v>1682</v>
      </c>
      <c r="E69" s="302" t="s">
        <v>1150</v>
      </c>
      <c r="F69" s="340">
        <v>0</v>
      </c>
    </row>
    <row r="70" spans="1:6" s="357" customFormat="1" ht="20.100000000000001" customHeight="1">
      <c r="A70" s="442" t="s">
        <v>1652</v>
      </c>
      <c r="B70" s="443" t="s">
        <v>1686</v>
      </c>
      <c r="C70" s="755" t="s">
        <v>1152</v>
      </c>
      <c r="D70" s="756"/>
      <c r="E70" s="757"/>
      <c r="F70" s="444">
        <f>SUM(F71:F76)</f>
        <v>0</v>
      </c>
    </row>
    <row r="71" spans="1:6" s="197" customFormat="1" ht="20.100000000000001" customHeight="1">
      <c r="A71" s="437"/>
      <c r="B71" s="438" t="s">
        <v>1652</v>
      </c>
      <c r="C71" s="438" t="s">
        <v>1686</v>
      </c>
      <c r="D71" s="438" t="s">
        <v>1679</v>
      </c>
      <c r="E71" s="302" t="s">
        <v>1154</v>
      </c>
      <c r="F71" s="340">
        <v>0</v>
      </c>
    </row>
    <row r="72" spans="1:6" s="197" customFormat="1" ht="20.100000000000001" customHeight="1">
      <c r="A72" s="437"/>
      <c r="B72" s="438" t="s">
        <v>1652</v>
      </c>
      <c r="C72" s="438" t="s">
        <v>1686</v>
      </c>
      <c r="D72" s="438" t="s">
        <v>1648</v>
      </c>
      <c r="E72" s="302" t="s">
        <v>1156</v>
      </c>
      <c r="F72" s="340">
        <v>0</v>
      </c>
    </row>
    <row r="73" spans="1:6" s="197" customFormat="1" ht="20.100000000000001" customHeight="1">
      <c r="A73" s="437"/>
      <c r="B73" s="438" t="s">
        <v>1652</v>
      </c>
      <c r="C73" s="438" t="s">
        <v>1686</v>
      </c>
      <c r="D73" s="438" t="s">
        <v>1649</v>
      </c>
      <c r="E73" s="302" t="s">
        <v>1158</v>
      </c>
      <c r="F73" s="340">
        <v>0</v>
      </c>
    </row>
    <row r="74" spans="1:6" s="197" customFormat="1" ht="20.100000000000001" customHeight="1">
      <c r="A74" s="437"/>
      <c r="B74" s="438" t="s">
        <v>1652</v>
      </c>
      <c r="C74" s="438" t="s">
        <v>1686</v>
      </c>
      <c r="D74" s="438" t="s">
        <v>1682</v>
      </c>
      <c r="E74" s="302" t="s">
        <v>1160</v>
      </c>
      <c r="F74" s="340">
        <v>0</v>
      </c>
    </row>
    <row r="75" spans="1:6" s="197" customFormat="1" ht="20.100000000000001" customHeight="1">
      <c r="A75" s="437"/>
      <c r="B75" s="438" t="s">
        <v>1652</v>
      </c>
      <c r="C75" s="438" t="s">
        <v>1686</v>
      </c>
      <c r="D75" s="438" t="s">
        <v>1650</v>
      </c>
      <c r="E75" s="302" t="s">
        <v>1162</v>
      </c>
      <c r="F75" s="340">
        <v>0</v>
      </c>
    </row>
    <row r="76" spans="1:6" s="197" customFormat="1" ht="20.100000000000001" customHeight="1">
      <c r="A76" s="437"/>
      <c r="B76" s="438" t="s">
        <v>1652</v>
      </c>
      <c r="C76" s="438" t="s">
        <v>1686</v>
      </c>
      <c r="D76" s="438" t="s">
        <v>1683</v>
      </c>
      <c r="E76" s="302" t="s">
        <v>1164</v>
      </c>
      <c r="F76" s="340">
        <v>0</v>
      </c>
    </row>
    <row r="77" spans="1:6" s="357" customFormat="1" ht="20.100000000000001" customHeight="1">
      <c r="A77" s="442" t="s">
        <v>1652</v>
      </c>
      <c r="B77" s="443" t="s">
        <v>1687</v>
      </c>
      <c r="C77" s="755" t="s">
        <v>1166</v>
      </c>
      <c r="D77" s="756"/>
      <c r="E77" s="757"/>
      <c r="F77" s="444">
        <f>SUM(F78:F86)</f>
        <v>0</v>
      </c>
    </row>
    <row r="78" spans="1:6" s="197" customFormat="1" ht="20.100000000000001" customHeight="1">
      <c r="A78" s="437"/>
      <c r="B78" s="438" t="s">
        <v>1652</v>
      </c>
      <c r="C78" s="438" t="s">
        <v>1687</v>
      </c>
      <c r="D78" s="438" t="s">
        <v>1679</v>
      </c>
      <c r="E78" s="302" t="s">
        <v>1168</v>
      </c>
      <c r="F78" s="340">
        <v>0</v>
      </c>
    </row>
    <row r="79" spans="1:6" s="197" customFormat="1" ht="20.100000000000001" customHeight="1">
      <c r="A79" s="437"/>
      <c r="B79" s="438" t="s">
        <v>1652</v>
      </c>
      <c r="C79" s="438" t="s">
        <v>1687</v>
      </c>
      <c r="D79" s="438" t="s">
        <v>1648</v>
      </c>
      <c r="E79" s="302" t="s">
        <v>1170</v>
      </c>
      <c r="F79" s="340">
        <v>0</v>
      </c>
    </row>
    <row r="80" spans="1:6" s="197" customFormat="1" ht="20.100000000000001" customHeight="1">
      <c r="A80" s="437"/>
      <c r="B80" s="438" t="s">
        <v>1652</v>
      </c>
      <c r="C80" s="438" t="s">
        <v>1687</v>
      </c>
      <c r="D80" s="438" t="s">
        <v>1649</v>
      </c>
      <c r="E80" s="302" t="s">
        <v>1172</v>
      </c>
      <c r="F80" s="340">
        <v>0</v>
      </c>
    </row>
    <row r="81" spans="1:6" s="197" customFormat="1" ht="20.100000000000001" customHeight="1">
      <c r="A81" s="437"/>
      <c r="B81" s="438" t="s">
        <v>1652</v>
      </c>
      <c r="C81" s="438" t="s">
        <v>1687</v>
      </c>
      <c r="D81" s="438" t="s">
        <v>1682</v>
      </c>
      <c r="E81" s="302" t="s">
        <v>1174</v>
      </c>
      <c r="F81" s="340">
        <v>0</v>
      </c>
    </row>
    <row r="82" spans="1:6" s="197" customFormat="1" ht="20.100000000000001" customHeight="1">
      <c r="A82" s="437"/>
      <c r="B82" s="438" t="s">
        <v>1652</v>
      </c>
      <c r="C82" s="438" t="s">
        <v>1687</v>
      </c>
      <c r="D82" s="438" t="s">
        <v>1650</v>
      </c>
      <c r="E82" s="302" t="s">
        <v>1176</v>
      </c>
      <c r="F82" s="340">
        <v>0</v>
      </c>
    </row>
    <row r="83" spans="1:6" s="197" customFormat="1" ht="20.100000000000001" customHeight="1">
      <c r="A83" s="437"/>
      <c r="B83" s="438" t="s">
        <v>1652</v>
      </c>
      <c r="C83" s="438" t="s">
        <v>1687</v>
      </c>
      <c r="D83" s="438" t="s">
        <v>1683</v>
      </c>
      <c r="E83" s="302" t="s">
        <v>1178</v>
      </c>
      <c r="F83" s="340">
        <v>0</v>
      </c>
    </row>
    <row r="84" spans="1:6" s="197" customFormat="1" ht="20.100000000000001" customHeight="1">
      <c r="A84" s="437"/>
      <c r="B84" s="438" t="s">
        <v>1652</v>
      </c>
      <c r="C84" s="438" t="s">
        <v>1687</v>
      </c>
      <c r="D84" s="438" t="s">
        <v>1651</v>
      </c>
      <c r="E84" s="302" t="s">
        <v>1180</v>
      </c>
      <c r="F84" s="340">
        <v>0</v>
      </c>
    </row>
    <row r="85" spans="1:6" s="197" customFormat="1" ht="20.100000000000001" customHeight="1">
      <c r="A85" s="437"/>
      <c r="B85" s="438" t="s">
        <v>1652</v>
      </c>
      <c r="C85" s="438" t="s">
        <v>1687</v>
      </c>
      <c r="D85" s="438" t="s">
        <v>1684</v>
      </c>
      <c r="E85" s="302" t="s">
        <v>1331</v>
      </c>
      <c r="F85" s="340">
        <v>0</v>
      </c>
    </row>
    <row r="86" spans="1:6" s="197" customFormat="1" ht="20.100000000000001" customHeight="1">
      <c r="A86" s="437"/>
      <c r="B86" s="438" t="s">
        <v>1652</v>
      </c>
      <c r="C86" s="438" t="s">
        <v>1687</v>
      </c>
      <c r="D86" s="438" t="s">
        <v>1685</v>
      </c>
      <c r="E86" s="302" t="s">
        <v>1666</v>
      </c>
      <c r="F86" s="340">
        <v>0</v>
      </c>
    </row>
    <row r="87" spans="1:6" s="357" customFormat="1" ht="20.100000000000001" customHeight="1">
      <c r="A87" s="442" t="s">
        <v>1652</v>
      </c>
      <c r="B87" s="443" t="s">
        <v>1688</v>
      </c>
      <c r="C87" s="755" t="s">
        <v>1186</v>
      </c>
      <c r="D87" s="756"/>
      <c r="E87" s="757"/>
      <c r="F87" s="444">
        <f>SUM(F88)</f>
        <v>0</v>
      </c>
    </row>
    <row r="88" spans="1:6" s="197" customFormat="1" ht="20.100000000000001" customHeight="1">
      <c r="A88" s="437"/>
      <c r="B88" s="438" t="s">
        <v>1652</v>
      </c>
      <c r="C88" s="438" t="s">
        <v>1688</v>
      </c>
      <c r="D88" s="438" t="s">
        <v>1679</v>
      </c>
      <c r="E88" s="302" t="s">
        <v>1188</v>
      </c>
      <c r="F88" s="340">
        <v>0</v>
      </c>
    </row>
    <row r="89" spans="1:6" s="357" customFormat="1" ht="20.100000000000001" customHeight="1">
      <c r="A89" s="440" t="s">
        <v>1649</v>
      </c>
      <c r="B89" s="758" t="s">
        <v>1190</v>
      </c>
      <c r="C89" s="759"/>
      <c r="D89" s="759"/>
      <c r="E89" s="760"/>
      <c r="F89" s="441">
        <f>SUM(F90+F93+F100+F107+F111+F118+F120+F123+F128)</f>
        <v>0</v>
      </c>
    </row>
    <row r="90" spans="1:6" s="357" customFormat="1" ht="20.100000000000001" customHeight="1">
      <c r="A90" s="442" t="s">
        <v>1680</v>
      </c>
      <c r="B90" s="443" t="s">
        <v>1647</v>
      </c>
      <c r="C90" s="755" t="s">
        <v>1192</v>
      </c>
      <c r="D90" s="756"/>
      <c r="E90" s="757"/>
      <c r="F90" s="444">
        <f>SUM(F91:F92)</f>
        <v>0</v>
      </c>
    </row>
    <row r="91" spans="1:6" s="197" customFormat="1" ht="20.100000000000001" customHeight="1">
      <c r="A91" s="437"/>
      <c r="B91" s="438" t="s">
        <v>1680</v>
      </c>
      <c r="C91" s="438" t="s">
        <v>1647</v>
      </c>
      <c r="D91" s="438" t="s">
        <v>1679</v>
      </c>
      <c r="E91" s="302" t="s">
        <v>1194</v>
      </c>
      <c r="F91" s="340">
        <v>0</v>
      </c>
    </row>
    <row r="92" spans="1:6" s="197" customFormat="1" ht="20.100000000000001" customHeight="1">
      <c r="A92" s="437"/>
      <c r="B92" s="438" t="s">
        <v>1680</v>
      </c>
      <c r="C92" s="438" t="s">
        <v>1647</v>
      </c>
      <c r="D92" s="438" t="s">
        <v>1648</v>
      </c>
      <c r="E92" s="302" t="s">
        <v>1196</v>
      </c>
      <c r="F92" s="340">
        <v>0</v>
      </c>
    </row>
    <row r="93" spans="1:6" s="357" customFormat="1" ht="20.100000000000001" customHeight="1">
      <c r="A93" s="442" t="s">
        <v>1680</v>
      </c>
      <c r="B93" s="443" t="s">
        <v>1652</v>
      </c>
      <c r="C93" s="755" t="s">
        <v>1198</v>
      </c>
      <c r="D93" s="756"/>
      <c r="E93" s="757"/>
      <c r="F93" s="444">
        <f>SUM(F94:F99)</f>
        <v>0</v>
      </c>
    </row>
    <row r="94" spans="1:6" s="197" customFormat="1" ht="20.100000000000001" customHeight="1">
      <c r="A94" s="437"/>
      <c r="B94" s="438" t="s">
        <v>1680</v>
      </c>
      <c r="C94" s="438" t="s">
        <v>1652</v>
      </c>
      <c r="D94" s="438" t="s">
        <v>1679</v>
      </c>
      <c r="E94" s="302" t="s">
        <v>1200</v>
      </c>
      <c r="F94" s="340">
        <v>0</v>
      </c>
    </row>
    <row r="95" spans="1:6" s="197" customFormat="1" ht="20.100000000000001" customHeight="1">
      <c r="A95" s="437"/>
      <c r="B95" s="438" t="s">
        <v>1680</v>
      </c>
      <c r="C95" s="438" t="s">
        <v>1652</v>
      </c>
      <c r="D95" s="438" t="s">
        <v>1648</v>
      </c>
      <c r="E95" s="302" t="s">
        <v>1202</v>
      </c>
      <c r="F95" s="340">
        <v>0</v>
      </c>
    </row>
    <row r="96" spans="1:6" s="197" customFormat="1" ht="20.100000000000001" customHeight="1">
      <c r="A96" s="437"/>
      <c r="B96" s="438" t="s">
        <v>1680</v>
      </c>
      <c r="C96" s="438" t="s">
        <v>1652</v>
      </c>
      <c r="D96" s="438" t="s">
        <v>1649</v>
      </c>
      <c r="E96" s="302" t="s">
        <v>1204</v>
      </c>
      <c r="F96" s="340">
        <v>0</v>
      </c>
    </row>
    <row r="97" spans="1:6" s="197" customFormat="1" ht="20.100000000000001" customHeight="1">
      <c r="A97" s="437"/>
      <c r="B97" s="438" t="s">
        <v>1680</v>
      </c>
      <c r="C97" s="438" t="s">
        <v>1652</v>
      </c>
      <c r="D97" s="438" t="s">
        <v>1682</v>
      </c>
      <c r="E97" s="302" t="s">
        <v>1206</v>
      </c>
      <c r="F97" s="340">
        <v>0</v>
      </c>
    </row>
    <row r="98" spans="1:6" s="197" customFormat="1" ht="20.100000000000001" customHeight="1">
      <c r="A98" s="437"/>
      <c r="B98" s="438" t="s">
        <v>1680</v>
      </c>
      <c r="C98" s="438" t="s">
        <v>1652</v>
      </c>
      <c r="D98" s="438" t="s">
        <v>1650</v>
      </c>
      <c r="E98" s="302" t="s">
        <v>1208</v>
      </c>
      <c r="F98" s="340">
        <v>0</v>
      </c>
    </row>
    <row r="99" spans="1:6" s="197" customFormat="1" ht="20.100000000000001" customHeight="1">
      <c r="A99" s="437"/>
      <c r="B99" s="438" t="s">
        <v>1680</v>
      </c>
      <c r="C99" s="438" t="s">
        <v>1652</v>
      </c>
      <c r="D99" s="438" t="s">
        <v>1683</v>
      </c>
      <c r="E99" s="302" t="s">
        <v>1667</v>
      </c>
      <c r="F99" s="340">
        <v>0</v>
      </c>
    </row>
    <row r="100" spans="1:6" s="357" customFormat="1" ht="20.100000000000001" customHeight="1">
      <c r="A100" s="442" t="s">
        <v>1680</v>
      </c>
      <c r="B100" s="443" t="s">
        <v>1680</v>
      </c>
      <c r="C100" s="755" t="s">
        <v>1212</v>
      </c>
      <c r="D100" s="756"/>
      <c r="E100" s="757"/>
      <c r="F100" s="444">
        <f>SUM(F101:F106)</f>
        <v>0</v>
      </c>
    </row>
    <row r="101" spans="1:6" s="197" customFormat="1" ht="20.100000000000001" customHeight="1">
      <c r="A101" s="437"/>
      <c r="B101" s="438" t="s">
        <v>1680</v>
      </c>
      <c r="C101" s="438" t="s">
        <v>1680</v>
      </c>
      <c r="D101" s="438" t="s">
        <v>1679</v>
      </c>
      <c r="E101" s="302" t="s">
        <v>1214</v>
      </c>
      <c r="F101" s="340">
        <v>0</v>
      </c>
    </row>
    <row r="102" spans="1:6" s="197" customFormat="1" ht="20.100000000000001" customHeight="1">
      <c r="A102" s="437"/>
      <c r="B102" s="438" t="s">
        <v>1680</v>
      </c>
      <c r="C102" s="438" t="s">
        <v>1680</v>
      </c>
      <c r="D102" s="438" t="s">
        <v>1648</v>
      </c>
      <c r="E102" s="302" t="s">
        <v>1668</v>
      </c>
      <c r="F102" s="340">
        <v>0</v>
      </c>
    </row>
    <row r="103" spans="1:6" s="197" customFormat="1" ht="20.100000000000001" customHeight="1">
      <c r="A103" s="437"/>
      <c r="B103" s="438" t="s">
        <v>1680</v>
      </c>
      <c r="C103" s="438" t="s">
        <v>1680</v>
      </c>
      <c r="D103" s="438" t="s">
        <v>1649</v>
      </c>
      <c r="E103" s="302" t="s">
        <v>1218</v>
      </c>
      <c r="F103" s="340">
        <v>0</v>
      </c>
    </row>
    <row r="104" spans="1:6" s="197" customFormat="1" ht="20.100000000000001" customHeight="1">
      <c r="A104" s="437"/>
      <c r="B104" s="438" t="s">
        <v>1680</v>
      </c>
      <c r="C104" s="438" t="s">
        <v>1680</v>
      </c>
      <c r="D104" s="438" t="s">
        <v>1682</v>
      </c>
      <c r="E104" s="302" t="s">
        <v>1220</v>
      </c>
      <c r="F104" s="340">
        <v>0</v>
      </c>
    </row>
    <row r="105" spans="1:6" s="197" customFormat="1" ht="20.100000000000001" customHeight="1">
      <c r="A105" s="437"/>
      <c r="B105" s="438" t="s">
        <v>1680</v>
      </c>
      <c r="C105" s="438" t="s">
        <v>1680</v>
      </c>
      <c r="D105" s="438" t="s">
        <v>1650</v>
      </c>
      <c r="E105" s="302" t="s">
        <v>1222</v>
      </c>
      <c r="F105" s="340">
        <v>0</v>
      </c>
    </row>
    <row r="106" spans="1:6" s="197" customFormat="1" ht="20.100000000000001" customHeight="1">
      <c r="A106" s="437"/>
      <c r="B106" s="438" t="s">
        <v>1680</v>
      </c>
      <c r="C106" s="438" t="s">
        <v>1680</v>
      </c>
      <c r="D106" s="438" t="s">
        <v>1683</v>
      </c>
      <c r="E106" s="302" t="s">
        <v>1224</v>
      </c>
      <c r="F106" s="340">
        <v>0</v>
      </c>
    </row>
    <row r="107" spans="1:6" s="357" customFormat="1" ht="20.100000000000001" customHeight="1">
      <c r="A107" s="442" t="s">
        <v>1680</v>
      </c>
      <c r="B107" s="443" t="s">
        <v>1681</v>
      </c>
      <c r="C107" s="755" t="s">
        <v>1226</v>
      </c>
      <c r="D107" s="756"/>
      <c r="E107" s="757"/>
      <c r="F107" s="444">
        <f>SUM(F108:F110)</f>
        <v>0</v>
      </c>
    </row>
    <row r="108" spans="1:6" s="197" customFormat="1" ht="20.100000000000001" customHeight="1">
      <c r="A108" s="437"/>
      <c r="B108" s="438" t="s">
        <v>1680</v>
      </c>
      <c r="C108" s="438" t="s">
        <v>1681</v>
      </c>
      <c r="D108" s="438" t="s">
        <v>1679</v>
      </c>
      <c r="E108" s="302" t="s">
        <v>1228</v>
      </c>
      <c r="F108" s="340">
        <v>0</v>
      </c>
    </row>
    <row r="109" spans="1:6" s="197" customFormat="1" ht="20.100000000000001" customHeight="1">
      <c r="A109" s="437"/>
      <c r="B109" s="438" t="s">
        <v>1680</v>
      </c>
      <c r="C109" s="438" t="s">
        <v>1681</v>
      </c>
      <c r="D109" s="438" t="s">
        <v>1648</v>
      </c>
      <c r="E109" s="302" t="s">
        <v>1230</v>
      </c>
      <c r="F109" s="340">
        <v>0</v>
      </c>
    </row>
    <row r="110" spans="1:6" s="197" customFormat="1" ht="20.100000000000001" customHeight="1">
      <c r="A110" s="437"/>
      <c r="B110" s="438" t="s">
        <v>1680</v>
      </c>
      <c r="C110" s="438" t="s">
        <v>1681</v>
      </c>
      <c r="D110" s="438" t="s">
        <v>1649</v>
      </c>
      <c r="E110" s="302" t="s">
        <v>1232</v>
      </c>
      <c r="F110" s="340">
        <v>0</v>
      </c>
    </row>
    <row r="111" spans="1:6" s="357" customFormat="1" ht="20.100000000000001" customHeight="1">
      <c r="A111" s="442" t="s">
        <v>1680</v>
      </c>
      <c r="B111" s="443" t="s">
        <v>1686</v>
      </c>
      <c r="C111" s="755" t="s">
        <v>1234</v>
      </c>
      <c r="D111" s="756"/>
      <c r="E111" s="757"/>
      <c r="F111" s="444">
        <f>SUM(F112:F117)</f>
        <v>0</v>
      </c>
    </row>
    <row r="112" spans="1:6" s="197" customFormat="1" ht="20.100000000000001" customHeight="1">
      <c r="A112" s="437"/>
      <c r="B112" s="438" t="s">
        <v>1680</v>
      </c>
      <c r="C112" s="438" t="s">
        <v>1686</v>
      </c>
      <c r="D112" s="438" t="s">
        <v>1679</v>
      </c>
      <c r="E112" s="302" t="s">
        <v>1236</v>
      </c>
      <c r="F112" s="340">
        <v>0</v>
      </c>
    </row>
    <row r="113" spans="1:6" s="197" customFormat="1" ht="20.100000000000001" customHeight="1">
      <c r="A113" s="437"/>
      <c r="B113" s="438" t="s">
        <v>1680</v>
      </c>
      <c r="C113" s="438" t="s">
        <v>1686</v>
      </c>
      <c r="D113" s="438" t="s">
        <v>1648</v>
      </c>
      <c r="E113" s="302" t="s">
        <v>1238</v>
      </c>
      <c r="F113" s="340">
        <v>0</v>
      </c>
    </row>
    <row r="114" spans="1:6" s="197" customFormat="1" ht="20.100000000000001" customHeight="1">
      <c r="A114" s="437"/>
      <c r="B114" s="438" t="s">
        <v>1680</v>
      </c>
      <c r="C114" s="438" t="s">
        <v>1686</v>
      </c>
      <c r="D114" s="438" t="s">
        <v>1649</v>
      </c>
      <c r="E114" s="302" t="s">
        <v>1240</v>
      </c>
      <c r="F114" s="340">
        <v>0</v>
      </c>
    </row>
    <row r="115" spans="1:6" s="197" customFormat="1" ht="20.100000000000001" customHeight="1">
      <c r="A115" s="437"/>
      <c r="B115" s="438" t="s">
        <v>1680</v>
      </c>
      <c r="C115" s="438" t="s">
        <v>1686</v>
      </c>
      <c r="D115" s="438" t="s">
        <v>1682</v>
      </c>
      <c r="E115" s="302" t="s">
        <v>1242</v>
      </c>
      <c r="F115" s="340">
        <v>0</v>
      </c>
    </row>
    <row r="116" spans="1:6" s="197" customFormat="1" ht="20.100000000000001" customHeight="1">
      <c r="A116" s="437"/>
      <c r="B116" s="438" t="s">
        <v>1680</v>
      </c>
      <c r="C116" s="438" t="s">
        <v>1686</v>
      </c>
      <c r="D116" s="438" t="s">
        <v>1650</v>
      </c>
      <c r="E116" s="302" t="s">
        <v>1669</v>
      </c>
      <c r="F116" s="340">
        <v>0</v>
      </c>
    </row>
    <row r="117" spans="1:6" s="197" customFormat="1" ht="20.100000000000001" customHeight="1">
      <c r="A117" s="437"/>
      <c r="B117" s="438" t="s">
        <v>1680</v>
      </c>
      <c r="C117" s="438" t="s">
        <v>1686</v>
      </c>
      <c r="D117" s="438" t="s">
        <v>1683</v>
      </c>
      <c r="E117" s="302" t="s">
        <v>1246</v>
      </c>
      <c r="F117" s="340">
        <v>0</v>
      </c>
    </row>
    <row r="118" spans="1:6" s="357" customFormat="1" ht="20.100000000000001" customHeight="1">
      <c r="A118" s="442" t="s">
        <v>1680</v>
      </c>
      <c r="B118" s="443" t="s">
        <v>1687</v>
      </c>
      <c r="C118" s="755" t="s">
        <v>1670</v>
      </c>
      <c r="D118" s="756"/>
      <c r="E118" s="757"/>
      <c r="F118" s="444">
        <f>SUM(F119)</f>
        <v>0</v>
      </c>
    </row>
    <row r="119" spans="1:6" s="197" customFormat="1" ht="20.100000000000001" customHeight="1">
      <c r="A119" s="437"/>
      <c r="B119" s="438" t="s">
        <v>1680</v>
      </c>
      <c r="C119" s="438" t="s">
        <v>1687</v>
      </c>
      <c r="D119" s="438" t="s">
        <v>1679</v>
      </c>
      <c r="E119" s="302" t="s">
        <v>1250</v>
      </c>
      <c r="F119" s="340">
        <v>0</v>
      </c>
    </row>
    <row r="120" spans="1:6" s="357" customFormat="1" ht="20.100000000000001" customHeight="1">
      <c r="A120" s="442" t="s">
        <v>1680</v>
      </c>
      <c r="B120" s="443" t="s">
        <v>1688</v>
      </c>
      <c r="C120" s="755" t="s">
        <v>1252</v>
      </c>
      <c r="D120" s="756"/>
      <c r="E120" s="757"/>
      <c r="F120" s="444">
        <f>SUM(F121:F122)</f>
        <v>0</v>
      </c>
    </row>
    <row r="121" spans="1:6" s="197" customFormat="1" ht="20.100000000000001" customHeight="1">
      <c r="A121" s="437"/>
      <c r="B121" s="438" t="s">
        <v>1680</v>
      </c>
      <c r="C121" s="438" t="s">
        <v>1688</v>
      </c>
      <c r="D121" s="438" t="s">
        <v>1679</v>
      </c>
      <c r="E121" s="302" t="s">
        <v>1254</v>
      </c>
      <c r="F121" s="340">
        <v>0</v>
      </c>
    </row>
    <row r="122" spans="1:6" s="197" customFormat="1" ht="20.100000000000001" customHeight="1">
      <c r="A122" s="437"/>
      <c r="B122" s="438" t="s">
        <v>1680</v>
      </c>
      <c r="C122" s="438" t="s">
        <v>1688</v>
      </c>
      <c r="D122" s="438" t="s">
        <v>1648</v>
      </c>
      <c r="E122" s="302" t="s">
        <v>1256</v>
      </c>
      <c r="F122" s="340">
        <v>0</v>
      </c>
    </row>
    <row r="123" spans="1:6" s="357" customFormat="1" ht="20.100000000000001" customHeight="1">
      <c r="A123" s="442" t="s">
        <v>1680</v>
      </c>
      <c r="B123" s="443" t="s">
        <v>1689</v>
      </c>
      <c r="C123" s="755" t="s">
        <v>1671</v>
      </c>
      <c r="D123" s="756"/>
      <c r="E123" s="757"/>
      <c r="F123" s="444">
        <f>SUM(F124:F127)</f>
        <v>0</v>
      </c>
    </row>
    <row r="124" spans="1:6" s="197" customFormat="1" ht="20.100000000000001" customHeight="1">
      <c r="A124" s="437"/>
      <c r="B124" s="438" t="s">
        <v>1680</v>
      </c>
      <c r="C124" s="438" t="s">
        <v>1689</v>
      </c>
      <c r="D124" s="438" t="s">
        <v>1679</v>
      </c>
      <c r="E124" s="302" t="s">
        <v>1260</v>
      </c>
      <c r="F124" s="340">
        <v>0</v>
      </c>
    </row>
    <row r="125" spans="1:6" s="197" customFormat="1" ht="20.100000000000001" customHeight="1">
      <c r="A125" s="437"/>
      <c r="B125" s="438" t="s">
        <v>1680</v>
      </c>
      <c r="C125" s="438" t="s">
        <v>1689</v>
      </c>
      <c r="D125" s="438" t="s">
        <v>1648</v>
      </c>
      <c r="E125" s="302" t="s">
        <v>1262</v>
      </c>
      <c r="F125" s="340">
        <v>0</v>
      </c>
    </row>
    <row r="126" spans="1:6" s="197" customFormat="1" ht="20.100000000000001" customHeight="1">
      <c r="A126" s="437"/>
      <c r="B126" s="438" t="s">
        <v>1680</v>
      </c>
      <c r="C126" s="438" t="s">
        <v>1689</v>
      </c>
      <c r="D126" s="438" t="s">
        <v>1649</v>
      </c>
      <c r="E126" s="302" t="s">
        <v>1264</v>
      </c>
      <c r="F126" s="340">
        <v>0</v>
      </c>
    </row>
    <row r="127" spans="1:6" s="197" customFormat="1" ht="20.100000000000001" customHeight="1">
      <c r="A127" s="437"/>
      <c r="B127" s="438" t="s">
        <v>1680</v>
      </c>
      <c r="C127" s="438" t="s">
        <v>1689</v>
      </c>
      <c r="D127" s="438" t="s">
        <v>1682</v>
      </c>
      <c r="E127" s="302" t="s">
        <v>1266</v>
      </c>
      <c r="F127" s="340">
        <v>0</v>
      </c>
    </row>
    <row r="128" spans="1:6" s="357" customFormat="1" ht="20.100000000000001" customHeight="1">
      <c r="A128" s="442" t="s">
        <v>1680</v>
      </c>
      <c r="B128" s="443" t="s">
        <v>1690</v>
      </c>
      <c r="C128" s="755" t="s">
        <v>1268</v>
      </c>
      <c r="D128" s="756"/>
      <c r="E128" s="757"/>
      <c r="F128" s="444">
        <f>SUM(F129:F131)</f>
        <v>0</v>
      </c>
    </row>
    <row r="129" spans="1:6" s="197" customFormat="1" ht="20.100000000000001" customHeight="1">
      <c r="A129" s="437"/>
      <c r="B129" s="438" t="s">
        <v>1680</v>
      </c>
      <c r="C129" s="438" t="s">
        <v>1690</v>
      </c>
      <c r="D129" s="438" t="s">
        <v>1679</v>
      </c>
      <c r="E129" s="302" t="s">
        <v>1270</v>
      </c>
      <c r="F129" s="340">
        <v>0</v>
      </c>
    </row>
    <row r="130" spans="1:6" s="197" customFormat="1" ht="20.100000000000001" customHeight="1">
      <c r="A130" s="437"/>
      <c r="B130" s="438" t="s">
        <v>1680</v>
      </c>
      <c r="C130" s="438" t="s">
        <v>1690</v>
      </c>
      <c r="D130" s="438" t="s">
        <v>1648</v>
      </c>
      <c r="E130" s="302" t="s">
        <v>1272</v>
      </c>
      <c r="F130" s="340">
        <v>0</v>
      </c>
    </row>
    <row r="131" spans="1:6" s="197" customFormat="1" ht="20.100000000000001" customHeight="1">
      <c r="A131" s="437"/>
      <c r="B131" s="438" t="s">
        <v>1680</v>
      </c>
      <c r="C131" s="438" t="s">
        <v>1690</v>
      </c>
      <c r="D131" s="438" t="s">
        <v>1649</v>
      </c>
      <c r="E131" s="302" t="s">
        <v>1274</v>
      </c>
      <c r="F131" s="340">
        <v>0</v>
      </c>
    </row>
    <row r="132" spans="1:6" s="357" customFormat="1" ht="20.100000000000001" customHeight="1">
      <c r="A132" s="440" t="s">
        <v>1682</v>
      </c>
      <c r="B132" s="758" t="s">
        <v>1672</v>
      </c>
      <c r="C132" s="759"/>
      <c r="D132" s="759"/>
      <c r="E132" s="760"/>
      <c r="F132" s="441">
        <f>SUM(F133+F136+F140+F145)</f>
        <v>0</v>
      </c>
    </row>
    <row r="133" spans="1:6" s="357" customFormat="1" ht="20.100000000000001" customHeight="1">
      <c r="A133" s="442" t="s">
        <v>1681</v>
      </c>
      <c r="B133" s="443" t="s">
        <v>1647</v>
      </c>
      <c r="C133" s="755" t="s">
        <v>1673</v>
      </c>
      <c r="D133" s="756"/>
      <c r="E133" s="757"/>
      <c r="F133" s="444">
        <f>SUM(F134:F135)</f>
        <v>0</v>
      </c>
    </row>
    <row r="134" spans="1:6" s="197" customFormat="1" ht="20.100000000000001" customHeight="1">
      <c r="A134" s="437"/>
      <c r="B134" s="438" t="s">
        <v>1681</v>
      </c>
      <c r="C134" s="438" t="s">
        <v>1647</v>
      </c>
      <c r="D134" s="438" t="s">
        <v>1679</v>
      </c>
      <c r="E134" s="302" t="s">
        <v>1280</v>
      </c>
      <c r="F134" s="340">
        <v>0</v>
      </c>
    </row>
    <row r="135" spans="1:6" s="197" customFormat="1" ht="20.100000000000001" customHeight="1">
      <c r="A135" s="437"/>
      <c r="B135" s="438" t="s">
        <v>1681</v>
      </c>
      <c r="C135" s="438" t="s">
        <v>1647</v>
      </c>
      <c r="D135" s="438" t="s">
        <v>1648</v>
      </c>
      <c r="E135" s="302" t="s">
        <v>1282</v>
      </c>
      <c r="F135" s="340">
        <v>0</v>
      </c>
    </row>
    <row r="136" spans="1:6" s="357" customFormat="1" ht="26.25" customHeight="1">
      <c r="A136" s="442" t="s">
        <v>1681</v>
      </c>
      <c r="B136" s="443" t="s">
        <v>1652</v>
      </c>
      <c r="C136" s="755" t="s">
        <v>1284</v>
      </c>
      <c r="D136" s="756"/>
      <c r="E136" s="757"/>
      <c r="F136" s="444">
        <f>SUM(F137:F139)</f>
        <v>0</v>
      </c>
    </row>
    <row r="137" spans="1:6" s="197" customFormat="1" ht="20.100000000000001" customHeight="1">
      <c r="A137" s="437"/>
      <c r="B137" s="438" t="s">
        <v>1681</v>
      </c>
      <c r="C137" s="438" t="s">
        <v>1652</v>
      </c>
      <c r="D137" s="438" t="s">
        <v>1679</v>
      </c>
      <c r="E137" s="302" t="s">
        <v>1674</v>
      </c>
      <c r="F137" s="340">
        <v>0</v>
      </c>
    </row>
    <row r="138" spans="1:6" s="197" customFormat="1" ht="20.100000000000001" customHeight="1">
      <c r="A138" s="437"/>
      <c r="B138" s="438" t="s">
        <v>1681</v>
      </c>
      <c r="C138" s="438" t="s">
        <v>1652</v>
      </c>
      <c r="D138" s="438" t="s">
        <v>1648</v>
      </c>
      <c r="E138" s="302" t="s">
        <v>1675</v>
      </c>
      <c r="F138" s="340">
        <v>0</v>
      </c>
    </row>
    <row r="139" spans="1:6" s="197" customFormat="1" ht="20.100000000000001" customHeight="1">
      <c r="A139" s="437"/>
      <c r="B139" s="438" t="s">
        <v>1681</v>
      </c>
      <c r="C139" s="438" t="s">
        <v>1652</v>
      </c>
      <c r="D139" s="438" t="s">
        <v>1649</v>
      </c>
      <c r="E139" s="302" t="s">
        <v>1676</v>
      </c>
      <c r="F139" s="340">
        <v>0</v>
      </c>
    </row>
    <row r="140" spans="1:6" s="357" customFormat="1" ht="20.100000000000001" customHeight="1">
      <c r="A140" s="356" t="s">
        <v>1681</v>
      </c>
      <c r="B140" s="443" t="s">
        <v>1680</v>
      </c>
      <c r="C140" s="755" t="s">
        <v>1292</v>
      </c>
      <c r="D140" s="756"/>
      <c r="E140" s="757"/>
      <c r="F140" s="444">
        <f>SUM(F141:F144)</f>
        <v>0</v>
      </c>
    </row>
    <row r="141" spans="1:6" s="197" customFormat="1" ht="20.100000000000001" customHeight="1">
      <c r="A141" s="437"/>
      <c r="B141" s="438" t="s">
        <v>1681</v>
      </c>
      <c r="C141" s="438" t="s">
        <v>1680</v>
      </c>
      <c r="D141" s="438" t="s">
        <v>1679</v>
      </c>
      <c r="E141" s="302" t="s">
        <v>1294</v>
      </c>
      <c r="F141" s="340">
        <v>0</v>
      </c>
    </row>
    <row r="142" spans="1:6" s="197" customFormat="1" ht="20.100000000000001" customHeight="1">
      <c r="A142" s="437"/>
      <c r="B142" s="438" t="s">
        <v>1681</v>
      </c>
      <c r="C142" s="438" t="s">
        <v>1680</v>
      </c>
      <c r="D142" s="438" t="s">
        <v>1648</v>
      </c>
      <c r="E142" s="302" t="s">
        <v>1677</v>
      </c>
      <c r="F142" s="340">
        <v>0</v>
      </c>
    </row>
    <row r="143" spans="1:6" s="197" customFormat="1" ht="20.100000000000001" customHeight="1">
      <c r="A143" s="437"/>
      <c r="B143" s="438" t="s">
        <v>1681</v>
      </c>
      <c r="C143" s="438" t="s">
        <v>1680</v>
      </c>
      <c r="D143" s="438" t="s">
        <v>1649</v>
      </c>
      <c r="E143" s="302" t="s">
        <v>1298</v>
      </c>
      <c r="F143" s="340">
        <v>0</v>
      </c>
    </row>
    <row r="144" spans="1:6" s="197" customFormat="1" ht="20.100000000000001" customHeight="1">
      <c r="A144" s="437"/>
      <c r="B144" s="438" t="s">
        <v>1681</v>
      </c>
      <c r="C144" s="438" t="s">
        <v>1680</v>
      </c>
      <c r="D144" s="438" t="s">
        <v>1682</v>
      </c>
      <c r="E144" s="302" t="s">
        <v>1300</v>
      </c>
      <c r="F144" s="340">
        <v>0</v>
      </c>
    </row>
    <row r="145" spans="1:7" s="357" customFormat="1" ht="20.100000000000001" customHeight="1">
      <c r="A145" s="442" t="s">
        <v>1681</v>
      </c>
      <c r="B145" s="443" t="s">
        <v>1681</v>
      </c>
      <c r="C145" s="755" t="s">
        <v>1302</v>
      </c>
      <c r="D145" s="756"/>
      <c r="E145" s="757"/>
      <c r="F145" s="444">
        <f>SUM(F146)</f>
        <v>0</v>
      </c>
    </row>
    <row r="146" spans="1:7" s="197" customFormat="1" ht="20.100000000000001" customHeight="1">
      <c r="A146" s="437"/>
      <c r="B146" s="438" t="s">
        <v>1681</v>
      </c>
      <c r="C146" s="438" t="s">
        <v>1681</v>
      </c>
      <c r="D146" s="438" t="s">
        <v>1679</v>
      </c>
      <c r="E146" s="302" t="s">
        <v>1678</v>
      </c>
      <c r="F146" s="340">
        <v>0</v>
      </c>
    </row>
    <row r="147" spans="1:7" s="355" customFormat="1" ht="22.5" customHeight="1" thickBot="1">
      <c r="A147" s="761" t="s">
        <v>1</v>
      </c>
      <c r="B147" s="762"/>
      <c r="C147" s="762"/>
      <c r="D147" s="762"/>
      <c r="E147" s="763"/>
      <c r="F147" s="359">
        <f>SUM(F4+F43+F89+F132)</f>
        <v>0</v>
      </c>
      <c r="G147" s="358"/>
    </row>
    <row r="148" spans="1:7" ht="2.25" customHeight="1">
      <c r="A148" s="36"/>
      <c r="B148" s="36"/>
      <c r="C148" s="36"/>
      <c r="D148" s="36"/>
      <c r="E148" s="37"/>
      <c r="F148" s="198"/>
    </row>
    <row r="149" spans="1:7" ht="25.5" hidden="1" customHeight="1">
      <c r="A149" s="36"/>
      <c r="B149" s="36"/>
      <c r="C149" s="36"/>
      <c r="D149" s="36"/>
      <c r="E149" s="37"/>
      <c r="F149" s="198"/>
    </row>
    <row r="150" spans="1:7" ht="25.5" hidden="1" customHeight="1">
      <c r="A150" s="36"/>
      <c r="B150" s="36"/>
      <c r="C150" s="36"/>
      <c r="D150" s="36"/>
      <c r="E150" s="37"/>
      <c r="F150" s="198"/>
    </row>
    <row r="151" spans="1:7" ht="25.5" hidden="1" customHeight="1">
      <c r="A151" s="36"/>
      <c r="B151" s="36"/>
      <c r="C151" s="36"/>
      <c r="D151" s="36"/>
      <c r="E151" s="37"/>
      <c r="F151" s="198"/>
    </row>
    <row r="152" spans="1:7" ht="25.5" hidden="1" customHeight="1">
      <c r="A152" s="36"/>
      <c r="B152" s="36"/>
      <c r="C152" s="36"/>
      <c r="D152" s="36"/>
      <c r="E152" s="37"/>
      <c r="F152" s="198"/>
    </row>
    <row r="153" spans="1:7" ht="25.5" hidden="1" customHeight="1">
      <c r="A153" s="36"/>
      <c r="B153" s="36"/>
      <c r="C153" s="36"/>
      <c r="D153" s="36"/>
      <c r="E153" s="37"/>
      <c r="F153" s="198"/>
    </row>
    <row r="154" spans="1:7" ht="25.5" hidden="1" customHeight="1">
      <c r="A154" s="36"/>
      <c r="B154" s="36"/>
      <c r="C154" s="36"/>
      <c r="D154" s="36"/>
      <c r="E154" s="37"/>
      <c r="F154" s="198"/>
    </row>
    <row r="155" spans="1:7" ht="25.5" hidden="1" customHeight="1">
      <c r="A155" s="36"/>
      <c r="B155" s="36"/>
      <c r="C155" s="36"/>
      <c r="D155" s="36"/>
      <c r="E155" s="37"/>
      <c r="F155" s="198"/>
    </row>
    <row r="156" spans="1:7" ht="25.5" hidden="1" customHeight="1">
      <c r="A156" s="36"/>
      <c r="B156" s="36"/>
      <c r="C156" s="36"/>
      <c r="D156" s="36"/>
      <c r="E156" s="38"/>
      <c r="F156" s="198"/>
    </row>
    <row r="157" spans="1:7" ht="25.5" hidden="1" customHeight="1">
      <c r="A157" s="36"/>
      <c r="B157" s="36"/>
      <c r="C157" s="36"/>
      <c r="D157" s="36"/>
      <c r="E157" s="37"/>
      <c r="F157" s="198"/>
    </row>
    <row r="158" spans="1:7" ht="25.5" hidden="1" customHeight="1">
      <c r="A158" s="36"/>
      <c r="B158" s="36"/>
      <c r="C158" s="36"/>
      <c r="D158" s="36"/>
      <c r="E158" s="37"/>
      <c r="F158" s="198"/>
    </row>
    <row r="159" spans="1:7" ht="25.5" hidden="1" customHeight="1">
      <c r="A159" s="36"/>
      <c r="B159" s="36"/>
      <c r="C159" s="36"/>
      <c r="D159" s="36"/>
      <c r="E159" s="37"/>
      <c r="F159" s="198"/>
    </row>
    <row r="160" spans="1:7" ht="25.5" hidden="1" customHeight="1">
      <c r="A160" s="36"/>
      <c r="B160" s="36"/>
      <c r="C160" s="36"/>
      <c r="D160" s="36"/>
      <c r="E160" s="38"/>
      <c r="F160" s="198"/>
    </row>
    <row r="161" spans="1:6" ht="25.5" hidden="1" customHeight="1">
      <c r="A161" s="36"/>
      <c r="B161" s="36"/>
      <c r="C161" s="36"/>
      <c r="D161" s="36"/>
      <c r="E161" s="37"/>
      <c r="F161" s="198"/>
    </row>
    <row r="162" spans="1:6" ht="25.5" hidden="1" customHeight="1">
      <c r="A162" s="36"/>
      <c r="B162" s="36"/>
      <c r="C162" s="36"/>
      <c r="D162" s="36"/>
      <c r="E162" s="37"/>
      <c r="F162" s="198"/>
    </row>
    <row r="163" spans="1:6" ht="25.5" hidden="1" customHeight="1">
      <c r="A163" s="36"/>
      <c r="B163" s="36"/>
      <c r="C163" s="36"/>
      <c r="D163" s="36"/>
      <c r="E163" s="37"/>
      <c r="F163" s="198"/>
    </row>
    <row r="164" spans="1:6" ht="25.5" hidden="1" customHeight="1">
      <c r="A164" s="36"/>
      <c r="B164" s="36"/>
      <c r="C164" s="36"/>
      <c r="D164" s="36"/>
      <c r="E164" s="37"/>
      <c r="F164" s="198"/>
    </row>
    <row r="165" spans="1:6" ht="25.5" hidden="1" customHeight="1">
      <c r="A165" s="36"/>
      <c r="B165" s="36"/>
      <c r="C165" s="36"/>
      <c r="D165" s="36"/>
      <c r="E165" s="37"/>
      <c r="F165" s="198"/>
    </row>
    <row r="166" spans="1:6" ht="25.5" hidden="1" customHeight="1">
      <c r="A166" s="36"/>
      <c r="B166" s="36"/>
      <c r="C166" s="36"/>
      <c r="D166" s="36"/>
      <c r="E166" s="37"/>
      <c r="F166" s="198"/>
    </row>
    <row r="167" spans="1:6" ht="25.5" hidden="1" customHeight="1">
      <c r="A167" s="36"/>
      <c r="B167" s="36"/>
      <c r="C167" s="36"/>
      <c r="D167" s="36"/>
      <c r="E167" s="37"/>
      <c r="F167" s="198"/>
    </row>
    <row r="168" spans="1:6" ht="25.5" hidden="1" customHeight="1">
      <c r="A168" s="36"/>
      <c r="B168" s="36"/>
      <c r="C168" s="36"/>
      <c r="D168" s="36"/>
      <c r="E168" s="37"/>
      <c r="F168" s="198"/>
    </row>
    <row r="169" spans="1:6" ht="25.5" hidden="1" customHeight="1">
      <c r="A169" s="36"/>
      <c r="B169" s="36"/>
      <c r="C169" s="36"/>
      <c r="D169" s="36"/>
      <c r="E169" s="37"/>
      <c r="F169" s="198"/>
    </row>
    <row r="170" spans="1:6" ht="25.5" hidden="1" customHeight="1">
      <c r="A170" s="36"/>
      <c r="B170" s="36"/>
      <c r="C170" s="36"/>
      <c r="D170" s="36"/>
      <c r="E170" s="38"/>
      <c r="F170" s="198"/>
    </row>
    <row r="171" spans="1:6" ht="25.5" hidden="1" customHeight="1">
      <c r="A171" s="36"/>
      <c r="B171" s="36"/>
      <c r="C171" s="36"/>
      <c r="D171" s="36"/>
      <c r="E171" s="37"/>
      <c r="F171" s="198"/>
    </row>
    <row r="172" spans="1:6" ht="25.5" hidden="1" customHeight="1">
      <c r="A172" s="36"/>
      <c r="B172" s="36"/>
      <c r="C172" s="36"/>
      <c r="D172" s="36"/>
      <c r="E172" s="37"/>
      <c r="F172" s="198"/>
    </row>
    <row r="173" spans="1:6" ht="25.5" hidden="1" customHeight="1">
      <c r="A173" s="36"/>
      <c r="B173" s="36"/>
      <c r="C173" s="36"/>
      <c r="D173" s="36"/>
      <c r="E173" s="37"/>
      <c r="F173" s="198"/>
    </row>
    <row r="174" spans="1:6" ht="25.5" hidden="1" customHeight="1">
      <c r="A174" s="36"/>
      <c r="B174" s="36"/>
      <c r="C174" s="36"/>
      <c r="D174" s="36"/>
      <c r="E174" s="37"/>
      <c r="F174" s="198"/>
    </row>
    <row r="175" spans="1:6" ht="25.5" hidden="1" customHeight="1">
      <c r="A175" s="36"/>
      <c r="B175" s="36"/>
      <c r="C175" s="36"/>
      <c r="D175" s="36"/>
      <c r="E175" s="37"/>
      <c r="F175" s="198"/>
    </row>
    <row r="176" spans="1:6" ht="25.5" hidden="1" customHeight="1">
      <c r="A176" s="36"/>
      <c r="B176" s="36"/>
      <c r="C176" s="36"/>
      <c r="D176" s="36"/>
      <c r="E176" s="37"/>
      <c r="F176" s="198"/>
    </row>
    <row r="177" spans="1:6" ht="25.5" hidden="1" customHeight="1">
      <c r="A177" s="36"/>
      <c r="B177" s="36"/>
      <c r="C177" s="36"/>
      <c r="D177" s="36"/>
      <c r="E177" s="37"/>
      <c r="F177" s="198"/>
    </row>
    <row r="178" spans="1:6" ht="25.5" hidden="1" customHeight="1">
      <c r="A178" s="36"/>
      <c r="B178" s="36"/>
      <c r="C178" s="36"/>
      <c r="D178" s="36"/>
      <c r="E178" s="37"/>
      <c r="F178" s="198"/>
    </row>
    <row r="179" spans="1:6" ht="25.5" hidden="1" customHeight="1">
      <c r="A179" s="36"/>
      <c r="B179" s="36"/>
      <c r="C179" s="36"/>
      <c r="D179" s="36"/>
      <c r="E179" s="37"/>
      <c r="F179" s="198"/>
    </row>
    <row r="180" spans="1:6" ht="25.5" hidden="1" customHeight="1">
      <c r="A180" s="36"/>
      <c r="B180" s="36"/>
      <c r="C180" s="36"/>
      <c r="D180" s="36"/>
      <c r="E180" s="38"/>
      <c r="F180" s="198"/>
    </row>
    <row r="181" spans="1:6" ht="25.5" hidden="1" customHeight="1">
      <c r="A181" s="36"/>
      <c r="B181" s="36"/>
      <c r="C181" s="36"/>
      <c r="D181" s="36"/>
      <c r="E181" s="37"/>
      <c r="F181" s="198"/>
    </row>
    <row r="182" spans="1:6" ht="25.5" hidden="1" customHeight="1">
      <c r="A182" s="36"/>
      <c r="B182" s="36"/>
      <c r="C182" s="36"/>
      <c r="D182" s="36"/>
      <c r="E182" s="37"/>
      <c r="F182" s="198"/>
    </row>
    <row r="183" spans="1:6" ht="25.5" hidden="1" customHeight="1">
      <c r="A183" s="36"/>
      <c r="B183" s="36"/>
      <c r="C183" s="36"/>
      <c r="D183" s="36"/>
      <c r="E183" s="37"/>
      <c r="F183" s="198"/>
    </row>
    <row r="184" spans="1:6" ht="25.5" hidden="1" customHeight="1">
      <c r="A184" s="36"/>
      <c r="B184" s="36"/>
      <c r="C184" s="36"/>
      <c r="D184" s="36"/>
      <c r="E184" s="37"/>
      <c r="F184" s="198"/>
    </row>
    <row r="185" spans="1:6" ht="25.5" hidden="1" customHeight="1">
      <c r="A185" s="36"/>
      <c r="B185" s="36"/>
      <c r="C185" s="36"/>
      <c r="D185" s="36"/>
      <c r="E185" s="37"/>
      <c r="F185" s="198"/>
    </row>
    <row r="186" spans="1:6" ht="25.5" hidden="1" customHeight="1">
      <c r="A186" s="36"/>
      <c r="B186" s="36"/>
      <c r="C186" s="36"/>
      <c r="D186" s="36"/>
      <c r="E186" s="37"/>
      <c r="F186" s="198"/>
    </row>
    <row r="187" spans="1:6" ht="25.5" hidden="1" customHeight="1">
      <c r="A187" s="36"/>
      <c r="B187" s="36"/>
      <c r="C187" s="36"/>
      <c r="D187" s="36"/>
      <c r="E187" s="37"/>
      <c r="F187" s="198"/>
    </row>
    <row r="188" spans="1:6" ht="25.5" hidden="1" customHeight="1">
      <c r="A188" s="36"/>
      <c r="B188" s="36"/>
      <c r="C188" s="36"/>
      <c r="D188" s="36"/>
      <c r="E188" s="38"/>
      <c r="F188" s="198"/>
    </row>
    <row r="189" spans="1:6" ht="25.5" hidden="1" customHeight="1">
      <c r="A189" s="36"/>
      <c r="B189" s="36"/>
      <c r="C189" s="36"/>
      <c r="D189" s="36"/>
      <c r="E189" s="37"/>
      <c r="F189" s="198"/>
    </row>
    <row r="190" spans="1:6" ht="25.5" hidden="1" customHeight="1">
      <c r="A190" s="36"/>
      <c r="B190" s="36"/>
      <c r="C190" s="36"/>
      <c r="D190" s="36"/>
      <c r="E190" s="37"/>
      <c r="F190" s="198"/>
    </row>
    <row r="191" spans="1:6" ht="25.5" hidden="1" customHeight="1">
      <c r="A191" s="36"/>
      <c r="B191" s="36"/>
      <c r="C191" s="36"/>
      <c r="D191" s="36"/>
      <c r="E191" s="38"/>
      <c r="F191" s="198"/>
    </row>
    <row r="192" spans="1:6" ht="25.5" hidden="1" customHeight="1">
      <c r="A192" s="36"/>
      <c r="B192" s="36"/>
      <c r="C192" s="36"/>
      <c r="D192" s="36"/>
      <c r="E192" s="37"/>
      <c r="F192" s="198"/>
    </row>
    <row r="193" spans="1:6" ht="25.5" hidden="1" customHeight="1">
      <c r="A193" s="36"/>
      <c r="B193" s="36"/>
      <c r="C193" s="36"/>
      <c r="D193" s="36"/>
      <c r="E193" s="37"/>
      <c r="F193" s="198"/>
    </row>
    <row r="194" spans="1:6" ht="25.5" hidden="1" customHeight="1">
      <c r="A194" s="36"/>
      <c r="B194" s="36"/>
      <c r="C194" s="36"/>
      <c r="D194" s="36"/>
      <c r="E194" s="37"/>
      <c r="F194" s="198"/>
    </row>
    <row r="195" spans="1:6" ht="25.5" hidden="1" customHeight="1">
      <c r="A195" s="36"/>
      <c r="B195" s="36"/>
      <c r="C195" s="36"/>
      <c r="D195" s="36"/>
      <c r="E195" s="37"/>
      <c r="F195" s="198"/>
    </row>
    <row r="196" spans="1:6" ht="25.5" hidden="1" customHeight="1">
      <c r="A196" s="36"/>
      <c r="B196" s="36"/>
      <c r="C196" s="36"/>
      <c r="D196" s="36"/>
      <c r="E196" s="37"/>
      <c r="F196" s="198"/>
    </row>
    <row r="197" spans="1:6" ht="25.5" hidden="1" customHeight="1">
      <c r="A197" s="36"/>
      <c r="B197" s="36"/>
      <c r="C197" s="36"/>
      <c r="D197" s="36"/>
      <c r="E197" s="38"/>
      <c r="F197" s="198"/>
    </row>
    <row r="198" spans="1:6" ht="25.5" hidden="1" customHeight="1">
      <c r="A198" s="36"/>
      <c r="B198" s="36"/>
      <c r="C198" s="36"/>
      <c r="D198" s="36"/>
      <c r="E198" s="37"/>
      <c r="F198" s="198"/>
    </row>
    <row r="199" spans="1:6" ht="25.5" hidden="1" customHeight="1">
      <c r="A199" s="36"/>
      <c r="B199" s="36"/>
      <c r="C199" s="36"/>
      <c r="D199" s="36"/>
      <c r="E199" s="37"/>
      <c r="F199" s="198"/>
    </row>
    <row r="200" spans="1:6" ht="25.5" hidden="1" customHeight="1">
      <c r="A200" s="36"/>
      <c r="B200" s="36"/>
      <c r="C200" s="36"/>
      <c r="D200" s="36"/>
      <c r="E200" s="37"/>
      <c r="F200" s="198"/>
    </row>
    <row r="201" spans="1:6" ht="25.5" hidden="1" customHeight="1">
      <c r="A201" s="36"/>
      <c r="B201" s="36"/>
      <c r="C201" s="36"/>
      <c r="D201" s="36"/>
      <c r="E201" s="38"/>
      <c r="F201" s="198"/>
    </row>
    <row r="202" spans="1:6" ht="25.5" hidden="1" customHeight="1">
      <c r="A202" s="36"/>
      <c r="B202" s="36"/>
      <c r="C202" s="36"/>
      <c r="D202" s="36"/>
      <c r="E202" s="37"/>
      <c r="F202" s="198"/>
    </row>
    <row r="203" spans="1:6" ht="25.5" hidden="1" customHeight="1">
      <c r="A203" s="36"/>
      <c r="B203" s="36"/>
      <c r="C203" s="36"/>
      <c r="D203" s="36"/>
      <c r="E203" s="37"/>
      <c r="F203" s="198"/>
    </row>
    <row r="204" spans="1:6" ht="25.5" hidden="1" customHeight="1">
      <c r="A204" s="36"/>
      <c r="B204" s="36"/>
      <c r="C204" s="36"/>
      <c r="D204" s="36"/>
      <c r="E204" s="37"/>
      <c r="F204" s="198"/>
    </row>
    <row r="205" spans="1:6" ht="25.5" hidden="1" customHeight="1">
      <c r="A205" s="36"/>
      <c r="B205" s="36"/>
      <c r="C205" s="36"/>
      <c r="D205" s="36"/>
      <c r="E205" s="37"/>
      <c r="F205" s="198"/>
    </row>
    <row r="206" spans="1:6" ht="25.5" hidden="1" customHeight="1">
      <c r="A206" s="36"/>
      <c r="B206" s="36"/>
      <c r="C206" s="36"/>
      <c r="D206" s="36"/>
      <c r="E206" s="37"/>
      <c r="F206" s="198"/>
    </row>
    <row r="207" spans="1:6" ht="25.5" hidden="1" customHeight="1">
      <c r="A207" s="36"/>
      <c r="B207" s="36"/>
      <c r="C207" s="36"/>
      <c r="D207" s="36"/>
      <c r="E207" s="37"/>
      <c r="F207" s="198"/>
    </row>
    <row r="208" spans="1:6" ht="25.5" hidden="1" customHeight="1">
      <c r="A208" s="36"/>
      <c r="B208" s="36"/>
      <c r="C208" s="36"/>
      <c r="D208" s="36"/>
      <c r="E208" s="37"/>
      <c r="F208" s="198"/>
    </row>
    <row r="209" spans="1:6" ht="25.5" hidden="1" customHeight="1">
      <c r="A209" s="36"/>
      <c r="B209" s="36"/>
      <c r="C209" s="36"/>
      <c r="D209" s="36"/>
      <c r="E209" s="37"/>
      <c r="F209" s="198"/>
    </row>
    <row r="210" spans="1:6" ht="25.5" hidden="1" customHeight="1">
      <c r="A210" s="36"/>
      <c r="B210" s="36"/>
      <c r="C210" s="36"/>
      <c r="D210" s="36"/>
      <c r="E210" s="37"/>
      <c r="F210" s="198"/>
    </row>
    <row r="211" spans="1:6" ht="25.5" hidden="1" customHeight="1">
      <c r="A211" s="36"/>
      <c r="B211" s="36"/>
      <c r="C211" s="36"/>
      <c r="D211" s="36"/>
      <c r="E211" s="38"/>
      <c r="F211" s="198"/>
    </row>
    <row r="212" spans="1:6" ht="25.5" hidden="1" customHeight="1">
      <c r="A212" s="36"/>
      <c r="B212" s="36"/>
      <c r="C212" s="36"/>
      <c r="D212" s="36"/>
      <c r="E212" s="38"/>
      <c r="F212" s="198"/>
    </row>
    <row r="213" spans="1:6" ht="25.5" hidden="1" customHeight="1">
      <c r="A213" s="36"/>
      <c r="B213" s="36"/>
      <c r="C213" s="36"/>
      <c r="D213" s="36"/>
      <c r="E213" s="37"/>
      <c r="F213" s="198"/>
    </row>
    <row r="214" spans="1:6" ht="25.5" hidden="1" customHeight="1">
      <c r="A214" s="36"/>
      <c r="B214" s="36"/>
      <c r="C214" s="36"/>
      <c r="D214" s="36"/>
      <c r="E214" s="37"/>
      <c r="F214" s="198"/>
    </row>
    <row r="215" spans="1:6" ht="25.5" hidden="1" customHeight="1">
      <c r="A215" s="36"/>
      <c r="B215" s="36"/>
      <c r="C215" s="36"/>
      <c r="D215" s="36"/>
      <c r="E215" s="37"/>
      <c r="F215" s="198"/>
    </row>
    <row r="216" spans="1:6" ht="25.5" hidden="1" customHeight="1">
      <c r="A216" s="36"/>
      <c r="B216" s="36"/>
      <c r="C216" s="36"/>
      <c r="D216" s="36"/>
      <c r="E216" s="37"/>
      <c r="F216" s="198"/>
    </row>
    <row r="217" spans="1:6" ht="25.5" hidden="1" customHeight="1">
      <c r="A217" s="36"/>
      <c r="B217" s="36"/>
      <c r="C217" s="36"/>
      <c r="D217" s="36"/>
      <c r="E217" s="37"/>
      <c r="F217" s="198"/>
    </row>
    <row r="218" spans="1:6" ht="25.5" hidden="1" customHeight="1">
      <c r="A218" s="36"/>
      <c r="B218" s="36"/>
      <c r="C218" s="36"/>
      <c r="D218" s="36"/>
      <c r="E218" s="37"/>
      <c r="F218" s="198"/>
    </row>
    <row r="219" spans="1:6" ht="25.5" hidden="1" customHeight="1">
      <c r="A219" s="36"/>
      <c r="B219" s="36"/>
      <c r="C219" s="36"/>
      <c r="D219" s="36"/>
      <c r="E219" s="37"/>
      <c r="F219" s="198"/>
    </row>
    <row r="220" spans="1:6" ht="25.5" hidden="1" customHeight="1">
      <c r="A220" s="36"/>
      <c r="B220" s="36"/>
      <c r="C220" s="36"/>
      <c r="D220" s="36"/>
      <c r="E220" s="37"/>
      <c r="F220" s="198"/>
    </row>
    <row r="221" spans="1:6" ht="25.5" hidden="1" customHeight="1">
      <c r="A221" s="36"/>
      <c r="B221" s="36"/>
      <c r="C221" s="36"/>
      <c r="D221" s="36"/>
      <c r="E221" s="37"/>
      <c r="F221" s="198"/>
    </row>
    <row r="222" spans="1:6" ht="25.5" hidden="1" customHeight="1">
      <c r="A222" s="36"/>
      <c r="B222" s="36"/>
      <c r="C222" s="36"/>
      <c r="D222" s="36"/>
      <c r="E222" s="38"/>
      <c r="F222" s="198"/>
    </row>
    <row r="223" spans="1:6" ht="25.5" hidden="1" customHeight="1">
      <c r="A223" s="36"/>
      <c r="B223" s="36"/>
      <c r="C223" s="36"/>
      <c r="D223" s="36"/>
      <c r="E223" s="37"/>
      <c r="F223" s="198"/>
    </row>
    <row r="224" spans="1:6" ht="25.5" hidden="1" customHeight="1">
      <c r="A224" s="36"/>
      <c r="B224" s="36"/>
      <c r="C224" s="36"/>
      <c r="D224" s="36"/>
      <c r="E224" s="37"/>
      <c r="F224" s="198"/>
    </row>
    <row r="225" spans="1:6" ht="25.5" hidden="1" customHeight="1">
      <c r="A225" s="36"/>
      <c r="B225" s="36"/>
      <c r="C225" s="36"/>
      <c r="D225" s="36"/>
      <c r="E225" s="37"/>
      <c r="F225" s="198"/>
    </row>
    <row r="226" spans="1:6" ht="25.5" hidden="1" customHeight="1">
      <c r="A226" s="36"/>
      <c r="B226" s="36"/>
      <c r="C226" s="36"/>
      <c r="D226" s="36"/>
      <c r="E226" s="37"/>
      <c r="F226" s="198"/>
    </row>
    <row r="227" spans="1:6" ht="25.5" hidden="1" customHeight="1">
      <c r="A227" s="36"/>
      <c r="B227" s="36"/>
      <c r="C227" s="36"/>
      <c r="D227" s="36"/>
      <c r="E227" s="37"/>
      <c r="F227" s="198"/>
    </row>
    <row r="228" spans="1:6" ht="25.5" hidden="1" customHeight="1">
      <c r="A228" s="36"/>
      <c r="B228" s="36"/>
      <c r="C228" s="36"/>
      <c r="D228" s="36"/>
      <c r="E228" s="37"/>
      <c r="F228" s="198"/>
    </row>
    <row r="229" spans="1:6" ht="25.5" hidden="1" customHeight="1">
      <c r="A229" s="36"/>
      <c r="B229" s="36"/>
      <c r="C229" s="36"/>
      <c r="D229" s="36"/>
      <c r="E229" s="37"/>
      <c r="F229" s="198"/>
    </row>
    <row r="230" spans="1:6" ht="25.5" hidden="1" customHeight="1">
      <c r="A230" s="36"/>
      <c r="B230" s="36"/>
      <c r="C230" s="36"/>
      <c r="D230" s="36"/>
      <c r="E230" s="37"/>
      <c r="F230" s="198"/>
    </row>
    <row r="231" spans="1:6" ht="25.5" hidden="1" customHeight="1">
      <c r="A231" s="36"/>
      <c r="B231" s="36"/>
      <c r="C231" s="36"/>
      <c r="D231" s="36"/>
      <c r="E231" s="37"/>
      <c r="F231" s="198"/>
    </row>
    <row r="232" spans="1:6" ht="25.5" hidden="1" customHeight="1">
      <c r="A232" s="36"/>
      <c r="B232" s="36"/>
      <c r="C232" s="36"/>
      <c r="D232" s="36"/>
      <c r="E232" s="38"/>
      <c r="F232" s="198"/>
    </row>
    <row r="233" spans="1:6" ht="25.5" hidden="1" customHeight="1">
      <c r="A233" s="36"/>
      <c r="B233" s="36"/>
      <c r="C233" s="36"/>
      <c r="D233" s="36"/>
      <c r="E233" s="37"/>
      <c r="F233" s="198"/>
    </row>
    <row r="234" spans="1:6" ht="25.5" hidden="1" customHeight="1">
      <c r="A234" s="36"/>
      <c r="B234" s="36"/>
      <c r="C234" s="36"/>
      <c r="D234" s="36"/>
      <c r="E234" s="37"/>
      <c r="F234" s="198"/>
    </row>
    <row r="235" spans="1:6" ht="25.5" hidden="1" customHeight="1">
      <c r="A235" s="36"/>
      <c r="B235" s="36"/>
      <c r="C235" s="36"/>
      <c r="D235" s="36"/>
      <c r="E235" s="37"/>
      <c r="F235" s="198"/>
    </row>
    <row r="236" spans="1:6" ht="25.5" hidden="1" customHeight="1">
      <c r="A236" s="36"/>
      <c r="B236" s="36"/>
      <c r="C236" s="36"/>
      <c r="D236" s="36"/>
      <c r="E236" s="37"/>
      <c r="F236" s="198"/>
    </row>
    <row r="237" spans="1:6" ht="25.5" hidden="1" customHeight="1">
      <c r="A237" s="36"/>
      <c r="B237" s="36"/>
      <c r="C237" s="36"/>
      <c r="D237" s="36"/>
      <c r="E237" s="37"/>
      <c r="F237" s="198"/>
    </row>
    <row r="238" spans="1:6" ht="25.5" hidden="1" customHeight="1">
      <c r="A238" s="36"/>
      <c r="B238" s="36"/>
      <c r="C238" s="36"/>
      <c r="D238" s="36"/>
      <c r="E238" s="37"/>
      <c r="F238" s="198"/>
    </row>
    <row r="239" spans="1:6" ht="25.5" hidden="1" customHeight="1">
      <c r="A239" s="36"/>
      <c r="B239" s="36"/>
      <c r="C239" s="36"/>
      <c r="D239" s="36"/>
      <c r="E239" s="37"/>
      <c r="F239" s="198"/>
    </row>
    <row r="240" spans="1:6" ht="25.5" hidden="1" customHeight="1">
      <c r="A240" s="36"/>
      <c r="B240" s="36"/>
      <c r="C240" s="36"/>
      <c r="D240" s="36"/>
      <c r="E240" s="37"/>
      <c r="F240" s="198"/>
    </row>
    <row r="241" spans="1:6" ht="25.5" hidden="1" customHeight="1">
      <c r="A241" s="36"/>
      <c r="B241" s="36"/>
      <c r="C241" s="36"/>
      <c r="D241" s="36"/>
      <c r="E241" s="37"/>
      <c r="F241" s="198"/>
    </row>
    <row r="242" spans="1:6" ht="25.5" hidden="1" customHeight="1">
      <c r="A242" s="36"/>
      <c r="B242" s="36"/>
      <c r="C242" s="36"/>
      <c r="D242" s="36"/>
      <c r="E242" s="38"/>
      <c r="F242" s="198"/>
    </row>
    <row r="243" spans="1:6" ht="25.5" hidden="1" customHeight="1">
      <c r="A243" s="36"/>
      <c r="B243" s="36"/>
      <c r="C243" s="36"/>
      <c r="D243" s="36"/>
      <c r="E243" s="37"/>
      <c r="F243" s="198"/>
    </row>
    <row r="244" spans="1:6" ht="25.5" hidden="1" customHeight="1">
      <c r="A244" s="36"/>
      <c r="B244" s="36"/>
      <c r="C244" s="36"/>
      <c r="D244" s="36"/>
      <c r="E244" s="37"/>
      <c r="F244" s="198"/>
    </row>
    <row r="245" spans="1:6" ht="25.5" hidden="1" customHeight="1">
      <c r="A245" s="36"/>
      <c r="B245" s="36"/>
      <c r="C245" s="36"/>
      <c r="D245" s="36"/>
      <c r="E245" s="37"/>
      <c r="F245" s="198"/>
    </row>
    <row r="246" spans="1:6" ht="25.5" hidden="1" customHeight="1">
      <c r="A246" s="36"/>
      <c r="B246" s="36"/>
      <c r="C246" s="36"/>
      <c r="D246" s="36"/>
      <c r="E246" s="37"/>
      <c r="F246" s="198"/>
    </row>
    <row r="247" spans="1:6" ht="25.5" hidden="1" customHeight="1">
      <c r="A247" s="36"/>
      <c r="B247" s="36"/>
      <c r="C247" s="36"/>
      <c r="D247" s="36"/>
      <c r="E247" s="37"/>
      <c r="F247" s="198"/>
    </row>
    <row r="248" spans="1:6" ht="25.5" hidden="1" customHeight="1">
      <c r="A248" s="36"/>
      <c r="B248" s="36"/>
      <c r="C248" s="36"/>
      <c r="D248" s="36"/>
      <c r="E248" s="37"/>
      <c r="F248" s="198"/>
    </row>
    <row r="249" spans="1:6" ht="25.5" hidden="1" customHeight="1">
      <c r="A249" s="36"/>
      <c r="B249" s="36"/>
      <c r="C249" s="36"/>
      <c r="D249" s="36"/>
      <c r="E249" s="37"/>
      <c r="F249" s="198"/>
    </row>
    <row r="250" spans="1:6" ht="25.5" hidden="1" customHeight="1">
      <c r="A250" s="36"/>
      <c r="B250" s="36"/>
      <c r="C250" s="36"/>
      <c r="D250" s="36"/>
      <c r="E250" s="37"/>
      <c r="F250" s="198"/>
    </row>
    <row r="251" spans="1:6" ht="25.5" hidden="1" customHeight="1">
      <c r="A251" s="36"/>
      <c r="B251" s="36"/>
      <c r="C251" s="36"/>
      <c r="D251" s="36"/>
      <c r="E251" s="37"/>
      <c r="F251" s="198"/>
    </row>
    <row r="252" spans="1:6" ht="25.5" hidden="1" customHeight="1">
      <c r="A252" s="36"/>
      <c r="B252" s="36"/>
      <c r="C252" s="36"/>
      <c r="D252" s="36"/>
      <c r="E252" s="38"/>
      <c r="F252" s="198"/>
    </row>
    <row r="253" spans="1:6" ht="25.5" hidden="1" customHeight="1">
      <c r="A253" s="36"/>
      <c r="B253" s="36"/>
      <c r="C253" s="36"/>
      <c r="D253" s="36"/>
      <c r="E253" s="37"/>
      <c r="F253" s="198"/>
    </row>
    <row r="254" spans="1:6" ht="25.5" hidden="1" customHeight="1">
      <c r="A254" s="36"/>
      <c r="B254" s="36"/>
      <c r="C254" s="36"/>
      <c r="D254" s="36"/>
      <c r="E254" s="37"/>
      <c r="F254" s="198"/>
    </row>
    <row r="255" spans="1:6" ht="25.5" hidden="1" customHeight="1">
      <c r="A255" s="36"/>
      <c r="B255" s="36"/>
      <c r="C255" s="36"/>
      <c r="D255" s="36"/>
      <c r="E255" s="37"/>
      <c r="F255" s="198"/>
    </row>
    <row r="256" spans="1:6" ht="25.5" hidden="1" customHeight="1">
      <c r="A256" s="36"/>
      <c r="B256" s="36"/>
      <c r="C256" s="36"/>
      <c r="D256" s="36"/>
      <c r="E256" s="37"/>
      <c r="F256" s="198"/>
    </row>
    <row r="257" spans="1:6" ht="25.5" hidden="1" customHeight="1">
      <c r="A257" s="36"/>
      <c r="B257" s="36"/>
      <c r="C257" s="36"/>
      <c r="D257" s="36"/>
      <c r="E257" s="37"/>
      <c r="F257" s="198"/>
    </row>
    <row r="258" spans="1:6" ht="25.5" hidden="1" customHeight="1">
      <c r="A258" s="36"/>
      <c r="B258" s="36"/>
      <c r="C258" s="36"/>
      <c r="D258" s="36"/>
      <c r="E258" s="37"/>
      <c r="F258" s="198"/>
    </row>
    <row r="259" spans="1:6" ht="25.5" hidden="1" customHeight="1">
      <c r="A259" s="36"/>
      <c r="B259" s="36"/>
      <c r="C259" s="36"/>
      <c r="D259" s="36"/>
      <c r="E259" s="37"/>
      <c r="F259" s="198"/>
    </row>
    <row r="260" spans="1:6" ht="25.5" hidden="1" customHeight="1">
      <c r="A260" s="36"/>
      <c r="B260" s="36"/>
      <c r="C260" s="36"/>
      <c r="D260" s="36"/>
      <c r="E260" s="37"/>
      <c r="F260" s="198"/>
    </row>
    <row r="261" spans="1:6" ht="25.5" hidden="1" customHeight="1">
      <c r="A261" s="36"/>
      <c r="B261" s="36"/>
      <c r="C261" s="36"/>
      <c r="D261" s="36"/>
      <c r="E261" s="37"/>
      <c r="F261" s="198"/>
    </row>
    <row r="262" spans="1:6" ht="25.5" hidden="1" customHeight="1">
      <c r="A262" s="36"/>
      <c r="B262" s="36"/>
      <c r="C262" s="36"/>
      <c r="D262" s="36"/>
      <c r="E262" s="38"/>
      <c r="F262" s="198"/>
    </row>
    <row r="263" spans="1:6" ht="25.5" hidden="1" customHeight="1">
      <c r="A263" s="36"/>
      <c r="B263" s="36"/>
      <c r="C263" s="36"/>
      <c r="D263" s="36"/>
      <c r="E263" s="37"/>
      <c r="F263" s="198"/>
    </row>
    <row r="264" spans="1:6" ht="25.5" hidden="1" customHeight="1">
      <c r="A264" s="36"/>
      <c r="B264" s="36"/>
      <c r="C264" s="36"/>
      <c r="D264" s="36"/>
      <c r="E264" s="37"/>
      <c r="F264" s="198"/>
    </row>
    <row r="265" spans="1:6" ht="25.5" hidden="1" customHeight="1">
      <c r="A265" s="36"/>
      <c r="B265" s="36"/>
      <c r="C265" s="36"/>
      <c r="D265" s="36"/>
      <c r="E265" s="37"/>
      <c r="F265" s="198"/>
    </row>
    <row r="266" spans="1:6" ht="25.5" hidden="1" customHeight="1">
      <c r="A266" s="36"/>
      <c r="B266" s="36"/>
      <c r="C266" s="36"/>
      <c r="D266" s="36"/>
      <c r="E266" s="37"/>
      <c r="F266" s="198"/>
    </row>
    <row r="267" spans="1:6" ht="25.5" hidden="1" customHeight="1">
      <c r="A267" s="36"/>
      <c r="B267" s="36"/>
      <c r="C267" s="36"/>
      <c r="D267" s="36"/>
      <c r="E267" s="37"/>
      <c r="F267" s="198"/>
    </row>
    <row r="268" spans="1:6" ht="25.5" hidden="1" customHeight="1">
      <c r="A268" s="36"/>
      <c r="B268" s="36"/>
      <c r="C268" s="36"/>
      <c r="D268" s="36"/>
      <c r="E268" s="37"/>
      <c r="F268" s="198"/>
    </row>
    <row r="269" spans="1:6" ht="25.5" hidden="1" customHeight="1">
      <c r="A269" s="36"/>
      <c r="B269" s="36"/>
      <c r="C269" s="36"/>
      <c r="D269" s="36"/>
      <c r="E269" s="37"/>
      <c r="F269" s="198"/>
    </row>
    <row r="270" spans="1:6" ht="25.5" hidden="1" customHeight="1">
      <c r="A270" s="36"/>
      <c r="B270" s="36"/>
      <c r="C270" s="36"/>
      <c r="D270" s="36"/>
      <c r="E270" s="38"/>
      <c r="F270" s="198"/>
    </row>
    <row r="271" spans="1:6" ht="25.5" hidden="1" customHeight="1">
      <c r="A271" s="36"/>
      <c r="B271" s="36"/>
      <c r="C271" s="36"/>
      <c r="D271" s="36"/>
      <c r="E271" s="37"/>
      <c r="F271" s="198"/>
    </row>
    <row r="272" spans="1:6" ht="25.5" hidden="1" customHeight="1">
      <c r="A272" s="36"/>
      <c r="B272" s="36"/>
      <c r="C272" s="36"/>
      <c r="D272" s="36"/>
      <c r="E272" s="37"/>
      <c r="F272" s="198"/>
    </row>
    <row r="273" spans="1:6" ht="25.5" hidden="1" customHeight="1">
      <c r="A273" s="36"/>
      <c r="B273" s="36"/>
      <c r="C273" s="36"/>
      <c r="D273" s="36"/>
      <c r="E273" s="37"/>
      <c r="F273" s="198"/>
    </row>
    <row r="274" spans="1:6" ht="25.5" hidden="1" customHeight="1">
      <c r="A274" s="36"/>
      <c r="B274" s="36"/>
      <c r="C274" s="36"/>
      <c r="D274" s="36"/>
      <c r="E274" s="37"/>
      <c r="F274" s="198"/>
    </row>
    <row r="275" spans="1:6" ht="25.5" hidden="1" customHeight="1">
      <c r="A275" s="36"/>
      <c r="B275" s="36"/>
      <c r="C275" s="36"/>
      <c r="D275" s="36"/>
      <c r="E275" s="37"/>
      <c r="F275" s="198"/>
    </row>
    <row r="276" spans="1:6" ht="25.5" hidden="1" customHeight="1">
      <c r="A276" s="36"/>
      <c r="B276" s="36"/>
      <c r="C276" s="36"/>
      <c r="D276" s="36"/>
      <c r="E276" s="37"/>
      <c r="F276" s="198"/>
    </row>
    <row r="277" spans="1:6" ht="25.5" hidden="1" customHeight="1">
      <c r="A277" s="36"/>
      <c r="B277" s="36"/>
      <c r="C277" s="36"/>
      <c r="D277" s="36"/>
      <c r="E277" s="37"/>
      <c r="F277" s="198"/>
    </row>
    <row r="278" spans="1:6" ht="25.5" hidden="1" customHeight="1">
      <c r="A278" s="36"/>
      <c r="B278" s="36"/>
      <c r="C278" s="36"/>
      <c r="D278" s="36"/>
      <c r="E278" s="37"/>
      <c r="F278" s="198"/>
    </row>
    <row r="279" spans="1:6" ht="25.5" hidden="1" customHeight="1">
      <c r="A279" s="36"/>
      <c r="B279" s="36"/>
      <c r="C279" s="36"/>
      <c r="D279" s="36"/>
      <c r="E279" s="37"/>
      <c r="F279" s="198"/>
    </row>
    <row r="280" spans="1:6" ht="25.5" hidden="1" customHeight="1">
      <c r="A280" s="36"/>
      <c r="B280" s="36"/>
      <c r="C280" s="36"/>
      <c r="D280" s="36"/>
      <c r="E280" s="38"/>
      <c r="F280" s="198"/>
    </row>
    <row r="281" spans="1:6" ht="25.5" hidden="1" customHeight="1">
      <c r="A281" s="36"/>
      <c r="B281" s="36"/>
      <c r="C281" s="36"/>
      <c r="D281" s="36"/>
      <c r="E281" s="37"/>
      <c r="F281" s="198"/>
    </row>
    <row r="282" spans="1:6" ht="25.5" hidden="1" customHeight="1">
      <c r="A282" s="36"/>
      <c r="B282" s="36"/>
      <c r="C282" s="36"/>
      <c r="D282" s="36"/>
      <c r="E282" s="37"/>
      <c r="F282" s="198"/>
    </row>
    <row r="283" spans="1:6" ht="25.5" hidden="1" customHeight="1">
      <c r="A283" s="36"/>
      <c r="B283" s="36"/>
      <c r="C283" s="36"/>
      <c r="D283" s="36"/>
      <c r="E283" s="37"/>
      <c r="F283" s="198"/>
    </row>
    <row r="284" spans="1:6" ht="25.5" hidden="1" customHeight="1">
      <c r="A284" s="36"/>
      <c r="B284" s="36"/>
      <c r="C284" s="36"/>
      <c r="D284" s="36"/>
      <c r="E284" s="37"/>
      <c r="F284" s="198"/>
    </row>
    <row r="285" spans="1:6" ht="25.5" hidden="1" customHeight="1">
      <c r="A285" s="36"/>
      <c r="B285" s="36"/>
      <c r="C285" s="36"/>
      <c r="D285" s="36"/>
      <c r="E285" s="37"/>
      <c r="F285" s="198"/>
    </row>
    <row r="286" spans="1:6" ht="25.5" hidden="1" customHeight="1">
      <c r="A286" s="36"/>
      <c r="B286" s="36"/>
      <c r="C286" s="36"/>
      <c r="D286" s="36"/>
      <c r="E286" s="38"/>
      <c r="F286" s="198"/>
    </row>
    <row r="287" spans="1:6" ht="25.5" hidden="1" customHeight="1">
      <c r="A287" s="36"/>
      <c r="B287" s="36"/>
      <c r="C287" s="36"/>
      <c r="D287" s="36"/>
      <c r="E287" s="37"/>
      <c r="F287" s="198"/>
    </row>
    <row r="288" spans="1:6" ht="25.5" hidden="1" customHeight="1">
      <c r="A288" s="36"/>
      <c r="B288" s="36"/>
      <c r="C288" s="36"/>
      <c r="D288" s="36"/>
      <c r="E288" s="37"/>
      <c r="F288" s="198"/>
    </row>
    <row r="289" spans="1:6" ht="25.5" hidden="1" customHeight="1">
      <c r="A289" s="36"/>
      <c r="B289" s="36"/>
      <c r="C289" s="36"/>
      <c r="D289" s="36"/>
      <c r="E289" s="37"/>
      <c r="F289" s="198"/>
    </row>
    <row r="290" spans="1:6" ht="25.5" hidden="1" customHeight="1">
      <c r="A290" s="36"/>
      <c r="B290" s="36"/>
      <c r="C290" s="36"/>
      <c r="D290" s="36"/>
      <c r="E290" s="37"/>
      <c r="F290" s="198"/>
    </row>
    <row r="291" spans="1:6" ht="25.5" hidden="1" customHeight="1">
      <c r="A291" s="36"/>
      <c r="B291" s="36"/>
      <c r="C291" s="36"/>
      <c r="D291" s="36"/>
      <c r="E291" s="37"/>
      <c r="F291" s="198"/>
    </row>
    <row r="292" spans="1:6" ht="25.5" hidden="1" customHeight="1">
      <c r="A292" s="36"/>
      <c r="B292" s="36"/>
      <c r="C292" s="36"/>
      <c r="D292" s="36"/>
      <c r="E292" s="37"/>
      <c r="F292" s="198"/>
    </row>
    <row r="293" spans="1:6" ht="25.5" hidden="1" customHeight="1">
      <c r="A293" s="36"/>
      <c r="B293" s="36"/>
      <c r="C293" s="36"/>
      <c r="D293" s="36"/>
      <c r="E293" s="37"/>
      <c r="F293" s="198"/>
    </row>
    <row r="294" spans="1:6" ht="25.5" hidden="1" customHeight="1">
      <c r="A294" s="36"/>
      <c r="B294" s="36"/>
      <c r="C294" s="36"/>
      <c r="D294" s="36"/>
      <c r="E294" s="38"/>
      <c r="F294" s="198"/>
    </row>
    <row r="295" spans="1:6" ht="25.5" hidden="1" customHeight="1">
      <c r="A295" s="36"/>
      <c r="B295" s="36"/>
      <c r="C295" s="36"/>
      <c r="D295" s="36"/>
      <c r="E295" s="37"/>
      <c r="F295" s="198"/>
    </row>
    <row r="296" spans="1:6" ht="25.5" hidden="1" customHeight="1">
      <c r="A296" s="36"/>
      <c r="B296" s="36"/>
      <c r="C296" s="36"/>
      <c r="D296" s="36"/>
      <c r="E296" s="37"/>
      <c r="F296" s="198"/>
    </row>
    <row r="297" spans="1:6" ht="25.5" hidden="1" customHeight="1">
      <c r="A297" s="36"/>
      <c r="B297" s="36"/>
      <c r="C297" s="36"/>
      <c r="D297" s="36"/>
      <c r="E297" s="37"/>
      <c r="F297" s="198"/>
    </row>
    <row r="298" spans="1:6" ht="25.5" hidden="1" customHeight="1">
      <c r="A298" s="36"/>
      <c r="B298" s="36"/>
      <c r="C298" s="36"/>
      <c r="D298" s="36"/>
      <c r="E298" s="37"/>
      <c r="F298" s="198"/>
    </row>
    <row r="299" spans="1:6" ht="25.5" hidden="1" customHeight="1">
      <c r="A299" s="36"/>
      <c r="B299" s="36"/>
      <c r="C299" s="36"/>
      <c r="D299" s="36"/>
      <c r="E299" s="37"/>
      <c r="F299" s="198"/>
    </row>
    <row r="300" spans="1:6" ht="25.5" hidden="1" customHeight="1">
      <c r="A300" s="36"/>
      <c r="B300" s="36"/>
      <c r="C300" s="36"/>
      <c r="D300" s="36"/>
      <c r="E300" s="37"/>
      <c r="F300" s="198"/>
    </row>
    <row r="301" spans="1:6" ht="25.5" hidden="1" customHeight="1">
      <c r="A301" s="36"/>
      <c r="B301" s="36"/>
      <c r="C301" s="36"/>
      <c r="D301" s="36"/>
      <c r="E301" s="37"/>
      <c r="F301" s="198"/>
    </row>
    <row r="302" spans="1:6" ht="25.5" hidden="1" customHeight="1">
      <c r="A302" s="36"/>
      <c r="B302" s="36"/>
      <c r="C302" s="36"/>
      <c r="D302" s="36"/>
      <c r="E302" s="37"/>
      <c r="F302" s="198"/>
    </row>
    <row r="303" spans="1:6" ht="25.5" hidden="1" customHeight="1">
      <c r="A303" s="36"/>
      <c r="B303" s="36"/>
      <c r="C303" s="36"/>
      <c r="D303" s="36"/>
      <c r="E303" s="37"/>
      <c r="F303" s="198"/>
    </row>
    <row r="304" spans="1:6" ht="25.5" hidden="1" customHeight="1">
      <c r="A304" s="36"/>
      <c r="B304" s="36"/>
      <c r="C304" s="36"/>
      <c r="D304" s="36"/>
      <c r="E304" s="37"/>
      <c r="F304" s="198"/>
    </row>
    <row r="305" spans="1:6" ht="25.5" hidden="1" customHeight="1">
      <c r="A305" s="36"/>
      <c r="B305" s="36"/>
      <c r="C305" s="36"/>
      <c r="D305" s="36"/>
      <c r="E305" s="38"/>
      <c r="F305" s="198"/>
    </row>
    <row r="306" spans="1:6" ht="25.5" hidden="1" customHeight="1">
      <c r="A306" s="36"/>
      <c r="B306" s="36"/>
      <c r="C306" s="36"/>
      <c r="D306" s="36"/>
      <c r="E306" s="37"/>
      <c r="F306" s="198"/>
    </row>
    <row r="307" spans="1:6" ht="25.5" hidden="1" customHeight="1">
      <c r="A307" s="36"/>
      <c r="B307" s="36"/>
      <c r="C307" s="36"/>
      <c r="D307" s="36"/>
      <c r="E307" s="37"/>
      <c r="F307" s="198"/>
    </row>
    <row r="308" spans="1:6" ht="25.5" hidden="1" customHeight="1">
      <c r="A308" s="36"/>
      <c r="B308" s="36"/>
      <c r="C308" s="36"/>
      <c r="D308" s="36"/>
      <c r="E308" s="37"/>
      <c r="F308" s="198"/>
    </row>
    <row r="309" spans="1:6" ht="25.5" hidden="1" customHeight="1">
      <c r="A309" s="36"/>
      <c r="B309" s="36"/>
      <c r="C309" s="36"/>
      <c r="D309" s="36"/>
      <c r="E309" s="37"/>
      <c r="F309" s="198"/>
    </row>
    <row r="310" spans="1:6" ht="25.5" hidden="1" customHeight="1">
      <c r="A310" s="36"/>
      <c r="B310" s="36"/>
      <c r="C310" s="36"/>
      <c r="D310" s="36"/>
      <c r="E310" s="37"/>
      <c r="F310" s="198"/>
    </row>
    <row r="311" spans="1:6" ht="25.5" hidden="1" customHeight="1">
      <c r="A311" s="36"/>
      <c r="B311" s="36"/>
      <c r="C311" s="36"/>
      <c r="D311" s="36"/>
      <c r="E311" s="38"/>
      <c r="F311" s="198"/>
    </row>
    <row r="312" spans="1:6" ht="25.5" hidden="1" customHeight="1">
      <c r="A312" s="36"/>
      <c r="B312" s="36"/>
      <c r="C312" s="36"/>
      <c r="D312" s="36"/>
      <c r="E312" s="37"/>
      <c r="F312" s="198"/>
    </row>
    <row r="313" spans="1:6" ht="25.5" hidden="1" customHeight="1">
      <c r="A313" s="36"/>
      <c r="B313" s="36"/>
      <c r="C313" s="36"/>
      <c r="D313" s="36"/>
      <c r="E313" s="37"/>
      <c r="F313" s="198"/>
    </row>
    <row r="314" spans="1:6" ht="25.5" hidden="1" customHeight="1">
      <c r="A314" s="36"/>
      <c r="B314" s="36"/>
      <c r="C314" s="36"/>
      <c r="D314" s="36"/>
      <c r="E314" s="37"/>
      <c r="F314" s="198"/>
    </row>
    <row r="315" spans="1:6" ht="25.5" hidden="1" customHeight="1">
      <c r="A315" s="36"/>
      <c r="B315" s="36"/>
      <c r="C315" s="36"/>
      <c r="D315" s="36"/>
      <c r="E315" s="37"/>
      <c r="F315" s="198"/>
    </row>
    <row r="316" spans="1:6" ht="25.5" hidden="1" customHeight="1">
      <c r="A316" s="36"/>
      <c r="B316" s="36"/>
      <c r="C316" s="36"/>
      <c r="D316" s="36"/>
      <c r="E316" s="37"/>
      <c r="F316" s="198"/>
    </row>
    <row r="317" spans="1:6" ht="25.5" hidden="1" customHeight="1">
      <c r="A317" s="36"/>
      <c r="B317" s="36"/>
      <c r="C317" s="36"/>
      <c r="D317" s="36"/>
      <c r="E317" s="37"/>
      <c r="F317" s="198"/>
    </row>
    <row r="318" spans="1:6" ht="25.5" hidden="1" customHeight="1">
      <c r="A318" s="36"/>
      <c r="B318" s="36"/>
      <c r="C318" s="36"/>
      <c r="D318" s="36"/>
      <c r="E318" s="37"/>
      <c r="F318" s="198"/>
    </row>
    <row r="319" spans="1:6" ht="25.5" hidden="1" customHeight="1">
      <c r="A319" s="36"/>
      <c r="B319" s="36"/>
      <c r="C319" s="36"/>
      <c r="D319" s="36"/>
      <c r="E319" s="38"/>
      <c r="F319" s="198"/>
    </row>
    <row r="320" spans="1:6" ht="25.5" hidden="1" customHeight="1">
      <c r="A320" s="36"/>
      <c r="B320" s="36"/>
      <c r="C320" s="36"/>
      <c r="D320" s="36"/>
      <c r="E320" s="37"/>
      <c r="F320" s="198"/>
    </row>
    <row r="321" spans="1:6" ht="25.5" hidden="1" customHeight="1">
      <c r="A321" s="36"/>
      <c r="B321" s="36"/>
      <c r="C321" s="36"/>
      <c r="D321" s="36"/>
      <c r="E321" s="37"/>
      <c r="F321" s="198"/>
    </row>
    <row r="322" spans="1:6" ht="25.5" hidden="1" customHeight="1">
      <c r="A322" s="36"/>
      <c r="B322" s="36"/>
      <c r="C322" s="36"/>
      <c r="D322" s="36"/>
      <c r="E322" s="37"/>
      <c r="F322" s="198"/>
    </row>
    <row r="323" spans="1:6" ht="25.5" hidden="1" customHeight="1">
      <c r="A323" s="36"/>
      <c r="B323" s="36"/>
      <c r="C323" s="36"/>
      <c r="D323" s="36"/>
      <c r="E323" s="37"/>
      <c r="F323" s="198"/>
    </row>
    <row r="324" spans="1:6" ht="25.5" hidden="1" customHeight="1">
      <c r="A324" s="36"/>
      <c r="B324" s="36"/>
      <c r="C324" s="36"/>
      <c r="D324" s="36"/>
      <c r="E324" s="37"/>
      <c r="F324" s="198"/>
    </row>
    <row r="325" spans="1:6" ht="25.5" hidden="1" customHeight="1">
      <c r="A325" s="36"/>
      <c r="B325" s="36"/>
      <c r="C325" s="36"/>
      <c r="D325" s="36"/>
      <c r="E325" s="37"/>
      <c r="F325" s="198"/>
    </row>
    <row r="326" spans="1:6" ht="25.5" hidden="1" customHeight="1">
      <c r="A326" s="36"/>
      <c r="B326" s="36"/>
      <c r="C326" s="36"/>
      <c r="D326" s="36"/>
      <c r="E326" s="37"/>
      <c r="F326" s="198"/>
    </row>
    <row r="327" spans="1:6" ht="25.5" hidden="1" customHeight="1">
      <c r="A327" s="36"/>
      <c r="B327" s="36"/>
      <c r="C327" s="36"/>
      <c r="D327" s="36"/>
      <c r="E327" s="37"/>
      <c r="F327" s="198"/>
    </row>
    <row r="328" spans="1:6" ht="25.5" hidden="1" customHeight="1">
      <c r="A328" s="36"/>
      <c r="B328" s="36"/>
      <c r="C328" s="36"/>
      <c r="D328" s="36"/>
      <c r="E328" s="38"/>
      <c r="F328" s="198"/>
    </row>
    <row r="329" spans="1:6" ht="25.5" hidden="1" customHeight="1">
      <c r="A329" s="36"/>
      <c r="B329" s="36"/>
      <c r="C329" s="36"/>
      <c r="D329" s="36"/>
      <c r="E329" s="37"/>
      <c r="F329" s="198"/>
    </row>
    <row r="330" spans="1:6" ht="25.5" hidden="1" customHeight="1">
      <c r="A330" s="36"/>
      <c r="B330" s="36"/>
      <c r="C330" s="36"/>
      <c r="D330" s="36"/>
      <c r="E330" s="37"/>
      <c r="F330" s="198"/>
    </row>
    <row r="331" spans="1:6" ht="25.5" hidden="1" customHeight="1">
      <c r="A331" s="36"/>
      <c r="B331" s="36"/>
      <c r="C331" s="36"/>
      <c r="D331" s="36"/>
      <c r="E331" s="38"/>
      <c r="F331" s="198"/>
    </row>
    <row r="332" spans="1:6" ht="25.5" hidden="1" customHeight="1">
      <c r="A332" s="36"/>
      <c r="B332" s="36"/>
      <c r="C332" s="36"/>
      <c r="D332" s="36"/>
      <c r="E332" s="37"/>
      <c r="F332" s="198"/>
    </row>
    <row r="333" spans="1:6" ht="25.5" hidden="1" customHeight="1">
      <c r="A333" s="36"/>
      <c r="B333" s="36"/>
      <c r="C333" s="36"/>
      <c r="D333" s="36"/>
      <c r="E333" s="37"/>
      <c r="F333" s="198"/>
    </row>
    <row r="334" spans="1:6" ht="25.5" hidden="1" customHeight="1">
      <c r="A334" s="36"/>
      <c r="B334" s="36"/>
      <c r="C334" s="36"/>
      <c r="D334" s="36"/>
      <c r="E334" s="37"/>
      <c r="F334" s="198"/>
    </row>
    <row r="335" spans="1:6" ht="25.5" hidden="1" customHeight="1">
      <c r="A335" s="36"/>
      <c r="B335" s="36"/>
      <c r="C335" s="36"/>
      <c r="D335" s="36"/>
      <c r="E335" s="37"/>
      <c r="F335" s="198"/>
    </row>
    <row r="336" spans="1:6" ht="25.5" hidden="1" customHeight="1">
      <c r="A336" s="36"/>
      <c r="B336" s="36"/>
      <c r="C336" s="36"/>
      <c r="D336" s="36"/>
      <c r="E336" s="37"/>
      <c r="F336" s="198"/>
    </row>
    <row r="337" spans="1:6" ht="25.5" hidden="1" customHeight="1">
      <c r="A337" s="36"/>
      <c r="B337" s="36"/>
      <c r="C337" s="36"/>
      <c r="D337" s="36"/>
      <c r="E337" s="37"/>
      <c r="F337" s="198"/>
    </row>
    <row r="338" spans="1:6" ht="25.5" hidden="1" customHeight="1">
      <c r="A338" s="36"/>
      <c r="B338" s="36"/>
      <c r="C338" s="36"/>
      <c r="D338" s="36"/>
      <c r="E338" s="38"/>
      <c r="F338" s="198"/>
    </row>
    <row r="339" spans="1:6" ht="25.5" hidden="1" customHeight="1">
      <c r="A339" s="36"/>
      <c r="B339" s="36"/>
      <c r="C339" s="36"/>
      <c r="D339" s="36"/>
      <c r="E339" s="37"/>
      <c r="F339" s="198"/>
    </row>
    <row r="340" spans="1:6" ht="25.5" hidden="1" customHeight="1">
      <c r="A340" s="36"/>
      <c r="B340" s="36"/>
      <c r="C340" s="36"/>
      <c r="D340" s="36"/>
      <c r="E340" s="37"/>
      <c r="F340" s="198"/>
    </row>
    <row r="341" spans="1:6" ht="25.5" hidden="1" customHeight="1">
      <c r="A341" s="36"/>
      <c r="B341" s="36"/>
      <c r="C341" s="36"/>
      <c r="D341" s="36"/>
      <c r="E341" s="37"/>
      <c r="F341" s="198"/>
    </row>
    <row r="342" spans="1:6" ht="25.5" hidden="1" customHeight="1">
      <c r="A342" s="36"/>
      <c r="B342" s="36"/>
      <c r="C342" s="36"/>
      <c r="D342" s="36"/>
      <c r="E342" s="38"/>
      <c r="F342" s="198"/>
    </row>
    <row r="343" spans="1:6" ht="25.5" hidden="1" customHeight="1">
      <c r="A343" s="36"/>
      <c r="B343" s="36"/>
      <c r="C343" s="36"/>
      <c r="D343" s="36"/>
      <c r="E343" s="38"/>
      <c r="F343" s="198"/>
    </row>
    <row r="344" spans="1:6" ht="25.5" hidden="1" customHeight="1">
      <c r="A344" s="36"/>
      <c r="B344" s="36"/>
      <c r="C344" s="36"/>
      <c r="D344" s="36"/>
      <c r="E344" s="37"/>
      <c r="F344" s="198"/>
    </row>
    <row r="345" spans="1:6" ht="25.5" hidden="1" customHeight="1">
      <c r="A345" s="36"/>
      <c r="B345" s="36"/>
      <c r="C345" s="36"/>
      <c r="D345" s="36"/>
      <c r="E345" s="37"/>
      <c r="F345" s="198"/>
    </row>
    <row r="346" spans="1:6" ht="25.5" hidden="1" customHeight="1">
      <c r="A346" s="36"/>
      <c r="B346" s="36"/>
      <c r="C346" s="36"/>
      <c r="D346" s="36"/>
      <c r="E346" s="37"/>
      <c r="F346" s="198"/>
    </row>
    <row r="347" spans="1:6" ht="25.5" hidden="1" customHeight="1">
      <c r="A347" s="36"/>
      <c r="B347" s="36"/>
      <c r="C347" s="36"/>
      <c r="D347" s="36"/>
      <c r="E347" s="37"/>
      <c r="F347" s="198"/>
    </row>
    <row r="348" spans="1:6" ht="25.5" hidden="1" customHeight="1">
      <c r="A348" s="36"/>
      <c r="B348" s="36"/>
      <c r="C348" s="36"/>
      <c r="D348" s="36"/>
      <c r="E348" s="37"/>
      <c r="F348" s="198"/>
    </row>
    <row r="349" spans="1:6" ht="25.5" hidden="1" customHeight="1">
      <c r="A349" s="36"/>
      <c r="B349" s="36"/>
      <c r="C349" s="36"/>
      <c r="D349" s="36"/>
      <c r="E349" s="37"/>
      <c r="F349" s="198"/>
    </row>
    <row r="350" spans="1:6" ht="25.5" hidden="1" customHeight="1">
      <c r="A350" s="36"/>
      <c r="B350" s="36"/>
      <c r="C350" s="36"/>
      <c r="D350" s="36"/>
      <c r="E350" s="38"/>
      <c r="F350" s="198"/>
    </row>
    <row r="351" spans="1:6" ht="25.5" hidden="1" customHeight="1">
      <c r="A351" s="36"/>
      <c r="B351" s="36"/>
      <c r="C351" s="36"/>
      <c r="D351" s="36"/>
      <c r="E351" s="37"/>
      <c r="F351" s="198"/>
    </row>
    <row r="352" spans="1:6" ht="25.5" hidden="1" customHeight="1">
      <c r="A352" s="36"/>
      <c r="B352" s="36"/>
      <c r="C352" s="36"/>
      <c r="D352" s="36"/>
      <c r="E352" s="37"/>
      <c r="F352" s="198"/>
    </row>
    <row r="353" spans="1:6" ht="25.5" hidden="1" customHeight="1">
      <c r="A353" s="36"/>
      <c r="B353" s="36"/>
      <c r="C353" s="36"/>
      <c r="D353" s="36"/>
      <c r="E353" s="37"/>
      <c r="F353" s="198"/>
    </row>
    <row r="354" spans="1:6" ht="25.5" hidden="1" customHeight="1">
      <c r="A354" s="36"/>
      <c r="B354" s="36"/>
      <c r="C354" s="36"/>
      <c r="D354" s="36"/>
      <c r="E354" s="37"/>
      <c r="F354" s="198"/>
    </row>
    <row r="355" spans="1:6" ht="25.5" hidden="1" customHeight="1">
      <c r="A355" s="36"/>
      <c r="B355" s="36"/>
      <c r="C355" s="36"/>
      <c r="D355" s="36"/>
      <c r="E355" s="38"/>
      <c r="F355" s="198"/>
    </row>
    <row r="356" spans="1:6" ht="25.5" hidden="1" customHeight="1">
      <c r="A356" s="36"/>
      <c r="B356" s="36"/>
      <c r="C356" s="36"/>
      <c r="D356" s="36"/>
      <c r="E356" s="37"/>
      <c r="F356" s="198"/>
    </row>
    <row r="357" spans="1:6" ht="25.5" hidden="1" customHeight="1">
      <c r="A357" s="36"/>
      <c r="B357" s="36"/>
      <c r="C357" s="36"/>
      <c r="D357" s="36"/>
      <c r="E357" s="37"/>
      <c r="F357" s="198"/>
    </row>
    <row r="358" spans="1:6" ht="25.5" hidden="1" customHeight="1">
      <c r="A358" s="36"/>
      <c r="B358" s="36"/>
      <c r="C358" s="36"/>
      <c r="D358" s="36"/>
      <c r="E358" s="38"/>
      <c r="F358" s="198"/>
    </row>
    <row r="359" spans="1:6" ht="25.5" hidden="1" customHeight="1">
      <c r="A359" s="36"/>
      <c r="B359" s="36"/>
      <c r="C359" s="36"/>
      <c r="D359" s="36"/>
      <c r="E359" s="37"/>
      <c r="F359" s="198"/>
    </row>
    <row r="360" spans="1:6" ht="25.5" hidden="1" customHeight="1">
      <c r="A360" s="36"/>
      <c r="B360" s="36"/>
      <c r="C360" s="36"/>
      <c r="D360" s="36"/>
      <c r="E360" s="37"/>
      <c r="F360" s="198"/>
    </row>
    <row r="361" spans="1:6" ht="25.5" hidden="1" customHeight="1">
      <c r="A361" s="36"/>
      <c r="B361" s="36"/>
      <c r="C361" s="36"/>
      <c r="D361" s="36"/>
      <c r="E361" s="37"/>
      <c r="F361" s="198"/>
    </row>
    <row r="362" spans="1:6" ht="25.5" hidden="1" customHeight="1">
      <c r="A362" s="36"/>
      <c r="B362" s="36"/>
      <c r="C362" s="36"/>
      <c r="D362" s="36"/>
      <c r="E362" s="37"/>
      <c r="F362" s="198"/>
    </row>
    <row r="363" spans="1:6" ht="25.5" hidden="1" customHeight="1">
      <c r="A363" s="36"/>
      <c r="B363" s="36"/>
      <c r="C363" s="36"/>
      <c r="D363" s="36"/>
      <c r="E363" s="37"/>
      <c r="F363" s="198"/>
    </row>
    <row r="364" spans="1:6" ht="25.5" hidden="1" customHeight="1">
      <c r="A364" s="36"/>
      <c r="B364" s="36"/>
      <c r="C364" s="36"/>
      <c r="D364" s="36"/>
      <c r="E364" s="37"/>
      <c r="F364" s="198"/>
    </row>
    <row r="365" spans="1:6" ht="25.5" hidden="1" customHeight="1">
      <c r="A365" s="36"/>
      <c r="B365" s="36"/>
      <c r="C365" s="36"/>
      <c r="D365" s="36"/>
      <c r="E365" s="38"/>
      <c r="F365" s="198"/>
    </row>
    <row r="366" spans="1:6" ht="25.5" hidden="1" customHeight="1">
      <c r="A366" s="36"/>
      <c r="B366" s="36"/>
      <c r="C366" s="36"/>
      <c r="D366" s="36"/>
      <c r="E366" s="37"/>
      <c r="F366" s="198"/>
    </row>
    <row r="367" spans="1:6" ht="25.5" hidden="1" customHeight="1">
      <c r="A367" s="36"/>
      <c r="B367" s="36"/>
      <c r="C367" s="36"/>
      <c r="D367" s="36"/>
      <c r="E367" s="38"/>
      <c r="F367" s="198"/>
    </row>
    <row r="368" spans="1:6" ht="25.5" hidden="1" customHeight="1">
      <c r="A368" s="36"/>
      <c r="B368" s="36"/>
      <c r="C368" s="36"/>
      <c r="D368" s="36"/>
      <c r="E368" s="37"/>
      <c r="F368" s="198"/>
    </row>
    <row r="369" spans="1:6" ht="25.5" hidden="1" customHeight="1">
      <c r="A369" s="36"/>
      <c r="B369" s="36"/>
      <c r="C369" s="36"/>
      <c r="D369" s="36"/>
      <c r="E369" s="37"/>
      <c r="F369" s="198"/>
    </row>
    <row r="370" spans="1:6" ht="25.5" hidden="1" customHeight="1">
      <c r="A370" s="36"/>
      <c r="B370" s="36"/>
      <c r="C370" s="36"/>
      <c r="D370" s="36"/>
      <c r="E370" s="37"/>
      <c r="F370" s="198"/>
    </row>
    <row r="371" spans="1:6" ht="25.5" hidden="1" customHeight="1">
      <c r="A371" s="36"/>
      <c r="B371" s="36"/>
      <c r="C371" s="36"/>
      <c r="D371" s="36"/>
      <c r="E371" s="37"/>
      <c r="F371" s="198"/>
    </row>
    <row r="372" spans="1:6" ht="25.5" hidden="1" customHeight="1">
      <c r="A372" s="36"/>
      <c r="B372" s="36"/>
      <c r="C372" s="36"/>
      <c r="D372" s="36"/>
      <c r="E372" s="37"/>
      <c r="F372" s="198"/>
    </row>
    <row r="373" spans="1:6" ht="25.5" hidden="1" customHeight="1">
      <c r="A373" s="36"/>
      <c r="B373" s="36"/>
      <c r="C373" s="36"/>
      <c r="D373" s="36"/>
      <c r="E373" s="37"/>
      <c r="F373" s="198"/>
    </row>
    <row r="374" spans="1:6" ht="25.5" hidden="1" customHeight="1">
      <c r="A374" s="36"/>
      <c r="B374" s="36"/>
      <c r="C374" s="36"/>
      <c r="D374" s="36"/>
      <c r="E374" s="37"/>
      <c r="F374" s="198"/>
    </row>
    <row r="375" spans="1:6" ht="25.5" hidden="1" customHeight="1">
      <c r="A375" s="36"/>
      <c r="B375" s="36"/>
      <c r="C375" s="36"/>
      <c r="D375" s="36"/>
      <c r="E375" s="37"/>
      <c r="F375" s="198"/>
    </row>
    <row r="376" spans="1:6" ht="25.5" hidden="1" customHeight="1">
      <c r="A376" s="36"/>
      <c r="B376" s="36"/>
      <c r="C376" s="36"/>
      <c r="D376" s="36"/>
      <c r="E376" s="38"/>
      <c r="F376" s="198"/>
    </row>
    <row r="377" spans="1:6" ht="25.5" hidden="1" customHeight="1">
      <c r="A377" s="36"/>
      <c r="B377" s="36"/>
      <c r="C377" s="36"/>
      <c r="D377" s="36"/>
      <c r="E377" s="37"/>
      <c r="F377" s="198"/>
    </row>
    <row r="378" spans="1:6" ht="25.5" hidden="1" customHeight="1">
      <c r="A378" s="36"/>
      <c r="B378" s="36"/>
      <c r="C378" s="36"/>
      <c r="D378" s="36"/>
      <c r="E378" s="37"/>
      <c r="F378" s="198"/>
    </row>
    <row r="379" spans="1:6" ht="25.5" hidden="1" customHeight="1">
      <c r="A379" s="36"/>
      <c r="B379" s="36"/>
      <c r="C379" s="36"/>
      <c r="D379" s="36"/>
      <c r="E379" s="37"/>
      <c r="F379" s="198"/>
    </row>
    <row r="380" spans="1:6" ht="25.5" hidden="1" customHeight="1">
      <c r="A380" s="36"/>
      <c r="B380" s="36"/>
      <c r="C380" s="36"/>
      <c r="D380" s="36"/>
      <c r="E380" s="37"/>
      <c r="F380" s="198"/>
    </row>
    <row r="381" spans="1:6" ht="25.5" hidden="1" customHeight="1">
      <c r="A381" s="36"/>
      <c r="B381" s="36"/>
      <c r="C381" s="36"/>
      <c r="D381" s="36"/>
      <c r="E381" s="37"/>
      <c r="F381" s="198"/>
    </row>
    <row r="382" spans="1:6" ht="25.5" hidden="1" customHeight="1">
      <c r="A382" s="36"/>
      <c r="B382" s="36"/>
      <c r="C382" s="36"/>
      <c r="D382" s="36"/>
      <c r="E382" s="37"/>
      <c r="F382" s="198"/>
    </row>
    <row r="383" spans="1:6" ht="25.5" hidden="1" customHeight="1">
      <c r="A383" s="36"/>
      <c r="B383" s="36"/>
      <c r="C383" s="36"/>
      <c r="D383" s="36"/>
      <c r="E383" s="37"/>
      <c r="F383" s="198"/>
    </row>
    <row r="384" spans="1:6" ht="25.5" hidden="1" customHeight="1">
      <c r="A384" s="36"/>
      <c r="B384" s="36"/>
      <c r="C384" s="36"/>
      <c r="D384" s="36"/>
      <c r="E384" s="37"/>
      <c r="F384" s="198"/>
    </row>
    <row r="385" spans="1:6" ht="25.5" hidden="1" customHeight="1">
      <c r="A385" s="36"/>
      <c r="B385" s="36"/>
      <c r="C385" s="36"/>
      <c r="D385" s="36"/>
      <c r="E385" s="37"/>
      <c r="F385" s="198"/>
    </row>
    <row r="386" spans="1:6" ht="25.5" hidden="1" customHeight="1">
      <c r="A386" s="36"/>
      <c r="B386" s="36"/>
      <c r="C386" s="36"/>
      <c r="D386" s="36"/>
      <c r="E386" s="38"/>
      <c r="F386" s="198"/>
    </row>
    <row r="387" spans="1:6" ht="25.5" hidden="1" customHeight="1">
      <c r="A387" s="36"/>
      <c r="B387" s="36"/>
      <c r="C387" s="36"/>
      <c r="D387" s="36"/>
      <c r="E387" s="37"/>
      <c r="F387" s="198"/>
    </row>
    <row r="388" spans="1:6" ht="25.5" hidden="1" customHeight="1">
      <c r="A388" s="36"/>
      <c r="B388" s="36"/>
      <c r="C388" s="36"/>
      <c r="D388" s="36"/>
      <c r="E388" s="37"/>
      <c r="F388" s="198"/>
    </row>
    <row r="389" spans="1:6" ht="25.5" hidden="1" customHeight="1">
      <c r="A389" s="36"/>
      <c r="B389" s="36"/>
      <c r="C389" s="36"/>
      <c r="D389" s="36"/>
      <c r="E389" s="37"/>
      <c r="F389" s="198"/>
    </row>
    <row r="390" spans="1:6" ht="25.5" hidden="1" customHeight="1">
      <c r="A390" s="36"/>
      <c r="B390" s="36"/>
      <c r="C390" s="36"/>
      <c r="D390" s="36"/>
      <c r="E390" s="37"/>
      <c r="F390" s="198"/>
    </row>
    <row r="391" spans="1:6" ht="25.5" hidden="1" customHeight="1">
      <c r="A391" s="36"/>
      <c r="B391" s="36"/>
      <c r="C391" s="36"/>
      <c r="D391" s="36"/>
      <c r="E391" s="38"/>
      <c r="F391" s="198"/>
    </row>
    <row r="392" spans="1:6" ht="25.5" hidden="1" customHeight="1">
      <c r="A392" s="36"/>
      <c r="B392" s="36"/>
      <c r="C392" s="36"/>
      <c r="D392" s="36"/>
      <c r="E392" s="37"/>
      <c r="F392" s="198"/>
    </row>
    <row r="393" spans="1:6" ht="25.5" hidden="1" customHeight="1">
      <c r="A393" s="36"/>
      <c r="B393" s="36"/>
      <c r="C393" s="36"/>
      <c r="D393" s="36"/>
      <c r="E393" s="37"/>
      <c r="F393" s="198"/>
    </row>
    <row r="394" spans="1:6" ht="25.5" hidden="1" customHeight="1">
      <c r="A394" s="36"/>
      <c r="B394" s="36"/>
      <c r="C394" s="36"/>
      <c r="D394" s="36"/>
      <c r="E394" s="37"/>
      <c r="F394" s="198"/>
    </row>
    <row r="395" spans="1:6" ht="25.5" hidden="1" customHeight="1">
      <c r="A395" s="36"/>
      <c r="B395" s="36"/>
      <c r="C395" s="36"/>
      <c r="D395" s="36"/>
      <c r="E395" s="37"/>
      <c r="F395" s="198"/>
    </row>
    <row r="396" spans="1:6" ht="25.5" hidden="1" customHeight="1">
      <c r="A396" s="36"/>
      <c r="B396" s="36"/>
      <c r="C396" s="36"/>
      <c r="D396" s="36"/>
      <c r="E396" s="37"/>
      <c r="F396" s="198"/>
    </row>
    <row r="397" spans="1:6" ht="25.5" hidden="1" customHeight="1">
      <c r="A397" s="36"/>
      <c r="B397" s="36"/>
      <c r="C397" s="36"/>
      <c r="D397" s="36"/>
      <c r="E397" s="37"/>
      <c r="F397" s="198"/>
    </row>
    <row r="398" spans="1:6" ht="25.5" hidden="1" customHeight="1">
      <c r="A398" s="36"/>
      <c r="B398" s="36"/>
      <c r="C398" s="36"/>
      <c r="D398" s="36"/>
      <c r="E398" s="37"/>
      <c r="F398" s="198"/>
    </row>
    <row r="399" spans="1:6" ht="25.5" hidden="1" customHeight="1">
      <c r="A399" s="36"/>
      <c r="B399" s="36"/>
      <c r="C399" s="36"/>
      <c r="D399" s="36"/>
      <c r="E399" s="37"/>
      <c r="F399" s="198"/>
    </row>
    <row r="400" spans="1:6" ht="25.5" hidden="1" customHeight="1">
      <c r="A400" s="36"/>
      <c r="B400" s="36"/>
      <c r="C400" s="36"/>
      <c r="D400" s="36"/>
      <c r="E400" s="37"/>
      <c r="F400" s="198"/>
    </row>
    <row r="401" spans="1:6" ht="25.5" hidden="1" customHeight="1">
      <c r="A401" s="36"/>
      <c r="B401" s="36"/>
      <c r="C401" s="36"/>
      <c r="D401" s="36"/>
      <c r="E401" s="38"/>
      <c r="F401" s="198"/>
    </row>
    <row r="402" spans="1:6" ht="25.5" hidden="1" customHeight="1">
      <c r="A402" s="36"/>
      <c r="B402" s="36"/>
      <c r="C402" s="36"/>
      <c r="D402" s="36"/>
      <c r="E402" s="38"/>
      <c r="F402" s="198"/>
    </row>
    <row r="403" spans="1:6" ht="25.5" hidden="1" customHeight="1">
      <c r="A403" s="36"/>
      <c r="B403" s="36"/>
      <c r="C403" s="36"/>
      <c r="D403" s="36"/>
      <c r="E403" s="37"/>
      <c r="F403" s="198"/>
    </row>
    <row r="404" spans="1:6" ht="25.5" hidden="1" customHeight="1">
      <c r="A404" s="36"/>
      <c r="B404" s="36"/>
      <c r="C404" s="36"/>
      <c r="D404" s="36"/>
      <c r="E404" s="37"/>
      <c r="F404" s="198"/>
    </row>
    <row r="405" spans="1:6" ht="25.5" hidden="1" customHeight="1">
      <c r="A405" s="36"/>
      <c r="B405" s="36"/>
      <c r="C405" s="36"/>
      <c r="D405" s="36"/>
      <c r="E405" s="37"/>
      <c r="F405" s="198"/>
    </row>
    <row r="406" spans="1:6" ht="25.5" hidden="1" customHeight="1">
      <c r="A406" s="36"/>
      <c r="B406" s="36"/>
      <c r="C406" s="36"/>
      <c r="D406" s="36"/>
      <c r="E406" s="37"/>
      <c r="F406" s="198"/>
    </row>
    <row r="407" spans="1:6" ht="25.5" hidden="1" customHeight="1">
      <c r="A407" s="36"/>
      <c r="B407" s="36"/>
      <c r="C407" s="36"/>
      <c r="D407" s="36"/>
      <c r="E407" s="37"/>
      <c r="F407" s="198"/>
    </row>
    <row r="408" spans="1:6" ht="25.5" hidden="1" customHeight="1">
      <c r="A408" s="36"/>
      <c r="B408" s="36"/>
      <c r="C408" s="36"/>
      <c r="D408" s="36"/>
      <c r="E408" s="37"/>
      <c r="F408" s="198"/>
    </row>
    <row r="409" spans="1:6" ht="25.5" hidden="1" customHeight="1">
      <c r="A409" s="36"/>
      <c r="B409" s="36"/>
      <c r="C409" s="36"/>
      <c r="D409" s="36"/>
      <c r="E409" s="37"/>
      <c r="F409" s="198"/>
    </row>
    <row r="410" spans="1:6" ht="25.5" hidden="1" customHeight="1">
      <c r="A410" s="36"/>
      <c r="B410" s="36"/>
      <c r="C410" s="36"/>
      <c r="D410" s="36"/>
      <c r="E410" s="37"/>
      <c r="F410" s="198"/>
    </row>
    <row r="411" spans="1:6" ht="25.5" hidden="1" customHeight="1">
      <c r="A411" s="36"/>
      <c r="B411" s="36"/>
      <c r="C411" s="36"/>
      <c r="D411" s="36"/>
      <c r="E411" s="38"/>
      <c r="F411" s="198"/>
    </row>
    <row r="412" spans="1:6" ht="25.5" hidden="1" customHeight="1">
      <c r="A412" s="36"/>
      <c r="B412" s="36"/>
      <c r="C412" s="36"/>
      <c r="D412" s="36"/>
      <c r="E412" s="37"/>
      <c r="F412" s="198"/>
    </row>
    <row r="413" spans="1:6" ht="25.5" hidden="1" customHeight="1">
      <c r="A413" s="36"/>
      <c r="B413" s="36"/>
      <c r="C413" s="36"/>
      <c r="D413" s="36"/>
      <c r="E413" s="37"/>
      <c r="F413" s="198"/>
    </row>
    <row r="414" spans="1:6" ht="25.5" hidden="1" customHeight="1">
      <c r="A414" s="36"/>
      <c r="B414" s="36"/>
      <c r="C414" s="36"/>
      <c r="D414" s="36"/>
      <c r="E414" s="37"/>
      <c r="F414" s="198"/>
    </row>
    <row r="415" spans="1:6" ht="25.5" hidden="1" customHeight="1">
      <c r="A415" s="36"/>
      <c r="B415" s="36"/>
      <c r="C415" s="36"/>
      <c r="D415" s="36"/>
      <c r="E415" s="37"/>
      <c r="F415" s="198"/>
    </row>
    <row r="416" spans="1:6" ht="25.5" hidden="1" customHeight="1">
      <c r="A416" s="36"/>
      <c r="B416" s="36"/>
      <c r="C416" s="36"/>
      <c r="D416" s="36"/>
      <c r="E416" s="37"/>
      <c r="F416" s="198"/>
    </row>
    <row r="417" spans="1:6" ht="25.5" hidden="1" customHeight="1">
      <c r="A417" s="36"/>
      <c r="B417" s="36"/>
      <c r="C417" s="36"/>
      <c r="D417" s="36"/>
      <c r="E417" s="37"/>
      <c r="F417" s="198"/>
    </row>
    <row r="418" spans="1:6" ht="25.5" hidden="1" customHeight="1">
      <c r="A418" s="36"/>
      <c r="B418" s="36"/>
      <c r="C418" s="36"/>
      <c r="D418" s="36"/>
      <c r="E418" s="37"/>
      <c r="F418" s="198"/>
    </row>
    <row r="419" spans="1:6" ht="25.5" hidden="1" customHeight="1">
      <c r="A419" s="36"/>
      <c r="B419" s="36"/>
      <c r="C419" s="36"/>
      <c r="D419" s="36"/>
      <c r="E419" s="37"/>
      <c r="F419" s="198"/>
    </row>
    <row r="420" spans="1:6" ht="25.5" hidden="1" customHeight="1">
      <c r="A420" s="36"/>
      <c r="B420" s="36"/>
      <c r="C420" s="36"/>
      <c r="D420" s="36"/>
      <c r="E420" s="38"/>
      <c r="F420" s="198"/>
    </row>
    <row r="421" spans="1:6" ht="25.5" hidden="1" customHeight="1">
      <c r="A421" s="36"/>
      <c r="B421" s="36"/>
      <c r="C421" s="36"/>
      <c r="D421" s="36"/>
      <c r="E421" s="37"/>
      <c r="F421" s="198"/>
    </row>
    <row r="422" spans="1:6" ht="25.5" hidden="1" customHeight="1">
      <c r="A422" s="36"/>
      <c r="B422" s="36"/>
      <c r="C422" s="36"/>
      <c r="D422" s="36"/>
      <c r="E422" s="37"/>
      <c r="F422" s="198"/>
    </row>
    <row r="423" spans="1:6" ht="25.5" hidden="1" customHeight="1">
      <c r="A423" s="36"/>
      <c r="B423" s="36"/>
      <c r="C423" s="36"/>
      <c r="D423" s="36"/>
      <c r="E423" s="38"/>
      <c r="F423" s="198"/>
    </row>
    <row r="424" spans="1:6" ht="25.5" hidden="1" customHeight="1">
      <c r="A424" s="36"/>
      <c r="B424" s="36"/>
      <c r="C424" s="36"/>
      <c r="D424" s="36"/>
      <c r="E424" s="38"/>
      <c r="F424" s="198"/>
    </row>
    <row r="425" spans="1:6" ht="25.5" hidden="1" customHeight="1">
      <c r="A425" s="36"/>
      <c r="B425" s="36"/>
      <c r="C425" s="36"/>
      <c r="D425" s="36"/>
      <c r="E425" s="37"/>
      <c r="F425" s="198"/>
    </row>
    <row r="426" spans="1:6" ht="25.5" hidden="1" customHeight="1">
      <c r="A426" s="36"/>
      <c r="B426" s="36"/>
      <c r="C426" s="36"/>
      <c r="D426" s="36"/>
      <c r="E426" s="37"/>
      <c r="F426" s="198"/>
    </row>
    <row r="427" spans="1:6" ht="25.5" hidden="1" customHeight="1">
      <c r="A427" s="36"/>
      <c r="B427" s="36"/>
      <c r="C427" s="36"/>
      <c r="D427" s="36"/>
      <c r="E427" s="37"/>
      <c r="F427" s="198"/>
    </row>
    <row r="428" spans="1:6" ht="25.5" hidden="1" customHeight="1">
      <c r="A428" s="36"/>
      <c r="B428" s="36"/>
      <c r="C428" s="36"/>
      <c r="D428" s="36"/>
      <c r="E428" s="37"/>
      <c r="F428" s="198"/>
    </row>
    <row r="429" spans="1:6" ht="25.5" hidden="1" customHeight="1">
      <c r="A429" s="36"/>
      <c r="B429" s="36"/>
      <c r="C429" s="36"/>
      <c r="D429" s="36"/>
      <c r="E429" s="37"/>
      <c r="F429" s="198"/>
    </row>
    <row r="430" spans="1:6" ht="25.5" hidden="1" customHeight="1">
      <c r="A430" s="36"/>
      <c r="B430" s="36"/>
      <c r="C430" s="36"/>
      <c r="D430" s="36"/>
      <c r="E430" s="37"/>
      <c r="F430" s="198"/>
    </row>
    <row r="431" spans="1:6" ht="25.5" hidden="1" customHeight="1">
      <c r="A431" s="36"/>
      <c r="B431" s="36"/>
      <c r="C431" s="36"/>
      <c r="D431" s="36"/>
      <c r="E431" s="37"/>
      <c r="F431" s="198"/>
    </row>
    <row r="432" spans="1:6" ht="25.5" hidden="1" customHeight="1">
      <c r="A432" s="36"/>
      <c r="B432" s="36"/>
      <c r="C432" s="36"/>
      <c r="D432" s="36"/>
      <c r="E432" s="37"/>
      <c r="F432" s="198"/>
    </row>
    <row r="433" spans="1:6" ht="25.5" hidden="1" customHeight="1">
      <c r="A433" s="36"/>
      <c r="B433" s="36"/>
      <c r="C433" s="36"/>
      <c r="D433" s="36"/>
      <c r="E433" s="37"/>
      <c r="F433" s="198"/>
    </row>
    <row r="434" spans="1:6" ht="25.5" hidden="1" customHeight="1">
      <c r="A434" s="36"/>
      <c r="B434" s="36"/>
      <c r="C434" s="36"/>
      <c r="D434" s="36"/>
      <c r="E434" s="37"/>
      <c r="F434" s="198"/>
    </row>
    <row r="435" spans="1:6" ht="25.5" hidden="1" customHeight="1">
      <c r="A435" s="36"/>
      <c r="B435" s="36"/>
      <c r="C435" s="36"/>
      <c r="D435" s="36"/>
      <c r="E435" s="37"/>
      <c r="F435" s="198"/>
    </row>
    <row r="436" spans="1:6" ht="25.5" hidden="1" customHeight="1">
      <c r="A436" s="36"/>
      <c r="B436" s="36"/>
      <c r="C436" s="36"/>
      <c r="D436" s="36"/>
      <c r="E436" s="37"/>
      <c r="F436" s="198"/>
    </row>
    <row r="437" spans="1:6" ht="25.5" hidden="1" customHeight="1">
      <c r="A437" s="36"/>
      <c r="B437" s="36"/>
      <c r="C437" s="36"/>
      <c r="D437" s="36"/>
      <c r="E437" s="38"/>
      <c r="F437" s="198"/>
    </row>
    <row r="438" spans="1:6" ht="25.5" hidden="1" customHeight="1">
      <c r="A438" s="36"/>
      <c r="B438" s="36"/>
      <c r="C438" s="36"/>
      <c r="D438" s="36"/>
      <c r="E438" s="37"/>
      <c r="F438" s="198"/>
    </row>
    <row r="439" spans="1:6" ht="25.5" hidden="1" customHeight="1">
      <c r="A439" s="36"/>
      <c r="B439" s="36"/>
      <c r="C439" s="36"/>
      <c r="D439" s="36"/>
      <c r="E439" s="37"/>
      <c r="F439" s="198"/>
    </row>
    <row r="440" spans="1:6" ht="25.5" hidden="1" customHeight="1">
      <c r="A440" s="36"/>
      <c r="B440" s="36"/>
      <c r="C440" s="36"/>
      <c r="D440" s="36"/>
      <c r="E440" s="37"/>
      <c r="F440" s="198"/>
    </row>
    <row r="441" spans="1:6" ht="25.5" hidden="1" customHeight="1">
      <c r="A441" s="36"/>
      <c r="B441" s="36"/>
      <c r="C441" s="36"/>
      <c r="D441" s="36"/>
      <c r="E441" s="37"/>
      <c r="F441" s="198"/>
    </row>
    <row r="442" spans="1:6" ht="25.5" hidden="1" customHeight="1">
      <c r="A442" s="36"/>
      <c r="B442" s="36"/>
      <c r="C442" s="36"/>
      <c r="D442" s="36"/>
      <c r="E442" s="37"/>
      <c r="F442" s="198"/>
    </row>
    <row r="443" spans="1:6" ht="25.5" hidden="1" customHeight="1">
      <c r="A443" s="36"/>
      <c r="B443" s="36"/>
      <c r="C443" s="36"/>
      <c r="D443" s="36"/>
      <c r="E443" s="37"/>
      <c r="F443" s="198"/>
    </row>
    <row r="444" spans="1:6" ht="25.5" hidden="1" customHeight="1">
      <c r="A444" s="36"/>
      <c r="B444" s="36"/>
      <c r="C444" s="36"/>
      <c r="D444" s="36"/>
      <c r="E444" s="38"/>
      <c r="F444" s="198"/>
    </row>
    <row r="445" spans="1:6" ht="25.5" hidden="1" customHeight="1">
      <c r="A445" s="36"/>
      <c r="B445" s="36"/>
      <c r="C445" s="36"/>
      <c r="D445" s="36"/>
      <c r="E445" s="37"/>
      <c r="F445" s="198"/>
    </row>
    <row r="446" spans="1:6" ht="25.5" hidden="1" customHeight="1">
      <c r="A446" s="36"/>
      <c r="B446" s="36"/>
      <c r="C446" s="36"/>
      <c r="D446" s="36"/>
      <c r="E446" s="37"/>
      <c r="F446" s="198"/>
    </row>
    <row r="447" spans="1:6" ht="25.5" hidden="1" customHeight="1">
      <c r="A447" s="36"/>
      <c r="B447" s="36"/>
      <c r="C447" s="36"/>
      <c r="D447" s="36"/>
      <c r="E447" s="37"/>
      <c r="F447" s="198"/>
    </row>
    <row r="448" spans="1:6" ht="25.5" hidden="1" customHeight="1">
      <c r="A448" s="36"/>
      <c r="B448" s="36"/>
      <c r="C448" s="36"/>
      <c r="D448" s="36"/>
      <c r="E448" s="37"/>
      <c r="F448" s="198"/>
    </row>
    <row r="449" spans="1:6" ht="25.5" hidden="1" customHeight="1">
      <c r="A449" s="36"/>
      <c r="B449" s="36"/>
      <c r="C449" s="36"/>
      <c r="D449" s="36"/>
      <c r="E449" s="37"/>
      <c r="F449" s="198"/>
    </row>
    <row r="450" spans="1:6" ht="25.5" hidden="1" customHeight="1">
      <c r="A450" s="36"/>
      <c r="B450" s="36"/>
      <c r="C450" s="36"/>
      <c r="D450" s="36"/>
      <c r="E450" s="37"/>
      <c r="F450" s="198"/>
    </row>
    <row r="451" spans="1:6" ht="25.5" hidden="1" customHeight="1">
      <c r="A451" s="36"/>
      <c r="B451" s="36"/>
      <c r="C451" s="36"/>
      <c r="D451" s="36"/>
      <c r="E451" s="37"/>
      <c r="F451" s="198"/>
    </row>
    <row r="452" spans="1:6" ht="25.5" hidden="1" customHeight="1">
      <c r="A452" s="36"/>
      <c r="B452" s="36"/>
      <c r="C452" s="36"/>
      <c r="D452" s="36"/>
      <c r="E452" s="37"/>
      <c r="F452" s="198"/>
    </row>
    <row r="453" spans="1:6" ht="25.5" hidden="1" customHeight="1">
      <c r="A453" s="36"/>
      <c r="B453" s="36"/>
      <c r="C453" s="36"/>
      <c r="D453" s="36"/>
      <c r="E453" s="37"/>
      <c r="F453" s="198"/>
    </row>
    <row r="454" spans="1:6" ht="25.5" hidden="1" customHeight="1">
      <c r="A454" s="36"/>
      <c r="B454" s="36"/>
      <c r="C454" s="36"/>
      <c r="D454" s="36"/>
      <c r="E454" s="38"/>
      <c r="F454" s="198"/>
    </row>
    <row r="455" spans="1:6" ht="25.5" hidden="1" customHeight="1">
      <c r="A455" s="36"/>
      <c r="B455" s="36"/>
      <c r="C455" s="36"/>
      <c r="D455" s="36"/>
      <c r="E455" s="37"/>
      <c r="F455" s="198"/>
    </row>
    <row r="456" spans="1:6" ht="25.5" hidden="1" customHeight="1">
      <c r="A456" s="36"/>
      <c r="B456" s="36"/>
      <c r="C456" s="36"/>
      <c r="D456" s="36"/>
      <c r="E456" s="37"/>
      <c r="F456" s="198"/>
    </row>
    <row r="457" spans="1:6" ht="25.5" hidden="1" customHeight="1">
      <c r="A457" s="36"/>
      <c r="B457" s="36"/>
      <c r="C457" s="36"/>
      <c r="D457" s="36"/>
      <c r="E457" s="37"/>
      <c r="F457" s="198"/>
    </row>
    <row r="458" spans="1:6" ht="25.5" hidden="1" customHeight="1">
      <c r="A458" s="36"/>
      <c r="B458" s="36"/>
      <c r="C458" s="36"/>
      <c r="D458" s="36"/>
      <c r="E458" s="37"/>
      <c r="F458" s="198"/>
    </row>
    <row r="459" spans="1:6" ht="25.5" hidden="1" customHeight="1">
      <c r="A459" s="36"/>
      <c r="B459" s="36"/>
      <c r="C459" s="36"/>
      <c r="D459" s="36"/>
      <c r="E459" s="37"/>
      <c r="F459" s="198"/>
    </row>
    <row r="460" spans="1:6" ht="25.5" hidden="1" customHeight="1">
      <c r="A460" s="36"/>
      <c r="B460" s="36"/>
      <c r="C460" s="36"/>
      <c r="D460" s="36"/>
      <c r="E460" s="37"/>
      <c r="F460" s="198"/>
    </row>
    <row r="461" spans="1:6" ht="25.5" hidden="1" customHeight="1">
      <c r="A461" s="36"/>
      <c r="B461" s="36"/>
      <c r="C461" s="36"/>
      <c r="D461" s="36"/>
      <c r="E461" s="37"/>
      <c r="F461" s="198"/>
    </row>
    <row r="462" spans="1:6" ht="25.5" hidden="1" customHeight="1">
      <c r="A462" s="36"/>
      <c r="B462" s="36"/>
      <c r="C462" s="36"/>
      <c r="D462" s="36"/>
      <c r="E462" s="37"/>
      <c r="F462" s="198"/>
    </row>
    <row r="463" spans="1:6" ht="25.5" hidden="1" customHeight="1">
      <c r="A463" s="36"/>
      <c r="B463" s="36"/>
      <c r="C463" s="36"/>
      <c r="D463" s="36"/>
      <c r="E463" s="37"/>
      <c r="F463" s="198"/>
    </row>
    <row r="464" spans="1:6" ht="25.5" hidden="1" customHeight="1">
      <c r="A464" s="36"/>
      <c r="B464" s="36"/>
      <c r="C464" s="36"/>
      <c r="D464" s="36"/>
      <c r="E464" s="38"/>
      <c r="F464" s="198"/>
    </row>
    <row r="465" spans="1:6" ht="25.5" hidden="1" customHeight="1">
      <c r="A465" s="36"/>
      <c r="B465" s="36"/>
      <c r="C465" s="36"/>
      <c r="D465" s="36"/>
      <c r="E465" s="37"/>
      <c r="F465" s="198"/>
    </row>
    <row r="466" spans="1:6" ht="25.5" hidden="1" customHeight="1">
      <c r="A466" s="36"/>
      <c r="B466" s="36"/>
      <c r="C466" s="36"/>
      <c r="D466" s="36"/>
      <c r="E466" s="37"/>
      <c r="F466" s="198"/>
    </row>
    <row r="467" spans="1:6" ht="25.5" hidden="1" customHeight="1">
      <c r="A467" s="36"/>
      <c r="B467" s="36"/>
      <c r="C467" s="36"/>
      <c r="D467" s="36"/>
      <c r="E467" s="38"/>
      <c r="F467" s="198"/>
    </row>
    <row r="468" spans="1:6" ht="25.5" hidden="1" customHeight="1">
      <c r="A468" s="36"/>
      <c r="B468" s="36"/>
      <c r="C468" s="36"/>
      <c r="D468" s="36"/>
      <c r="E468" s="37"/>
      <c r="F468" s="198"/>
    </row>
    <row r="469" spans="1:6" ht="25.5" hidden="1" customHeight="1">
      <c r="A469" s="36"/>
      <c r="B469" s="36"/>
      <c r="C469" s="36"/>
      <c r="D469" s="36"/>
      <c r="E469" s="37"/>
      <c r="F469" s="198"/>
    </row>
    <row r="470" spans="1:6" ht="25.5" hidden="1" customHeight="1">
      <c r="A470" s="36"/>
      <c r="B470" s="36"/>
      <c r="C470" s="36"/>
      <c r="D470" s="36"/>
      <c r="E470" s="37"/>
      <c r="F470" s="198"/>
    </row>
    <row r="471" spans="1:6" ht="25.5" hidden="1" customHeight="1">
      <c r="A471" s="36"/>
      <c r="B471" s="36"/>
      <c r="C471" s="36"/>
      <c r="D471" s="36"/>
      <c r="E471" s="38"/>
      <c r="F471" s="198"/>
    </row>
    <row r="472" spans="1:6" ht="25.5" hidden="1" customHeight="1">
      <c r="A472" s="36"/>
      <c r="B472" s="36"/>
      <c r="C472" s="36"/>
      <c r="D472" s="36"/>
      <c r="E472" s="38"/>
      <c r="F472" s="198"/>
    </row>
    <row r="473" spans="1:6" ht="25.5" hidden="1" customHeight="1">
      <c r="A473" s="36"/>
      <c r="B473" s="36"/>
      <c r="C473" s="36"/>
      <c r="D473" s="36"/>
      <c r="E473" s="37"/>
      <c r="F473" s="198"/>
    </row>
    <row r="474" spans="1:6" ht="25.5" hidden="1" customHeight="1">
      <c r="A474" s="36"/>
      <c r="B474" s="36"/>
      <c r="C474" s="36"/>
      <c r="D474" s="36"/>
      <c r="E474" s="37"/>
      <c r="F474" s="198"/>
    </row>
    <row r="475" spans="1:6" ht="25.5" hidden="1" customHeight="1">
      <c r="A475" s="36"/>
      <c r="B475" s="36"/>
      <c r="C475" s="36"/>
      <c r="D475" s="36"/>
      <c r="E475" s="37"/>
      <c r="F475" s="198"/>
    </row>
    <row r="476" spans="1:6" ht="25.5" hidden="1" customHeight="1">
      <c r="A476" s="36"/>
      <c r="B476" s="36"/>
      <c r="C476" s="36"/>
      <c r="D476" s="36"/>
      <c r="E476" s="37"/>
      <c r="F476" s="198"/>
    </row>
    <row r="477" spans="1:6" ht="25.5" hidden="1" customHeight="1">
      <c r="A477" s="36"/>
      <c r="B477" s="36"/>
      <c r="C477" s="36"/>
      <c r="D477" s="36"/>
      <c r="E477" s="37"/>
      <c r="F477" s="198"/>
    </row>
    <row r="478" spans="1:6" ht="25.5" hidden="1" customHeight="1">
      <c r="A478" s="36"/>
      <c r="B478" s="36"/>
      <c r="C478" s="36"/>
      <c r="D478" s="36"/>
      <c r="E478" s="37"/>
      <c r="F478" s="198"/>
    </row>
    <row r="479" spans="1:6" ht="25.5" hidden="1" customHeight="1">
      <c r="A479" s="36"/>
      <c r="B479" s="36"/>
      <c r="C479" s="36"/>
      <c r="D479" s="36"/>
      <c r="E479" s="38"/>
      <c r="F479" s="198"/>
    </row>
    <row r="480" spans="1:6" ht="25.5" hidden="1" customHeight="1">
      <c r="A480" s="36"/>
      <c r="B480" s="36"/>
      <c r="C480" s="36"/>
      <c r="D480" s="36"/>
      <c r="E480" s="37"/>
      <c r="F480" s="198"/>
    </row>
    <row r="481" spans="1:6" ht="25.5" hidden="1" customHeight="1">
      <c r="A481" s="36"/>
      <c r="B481" s="36"/>
      <c r="C481" s="36"/>
      <c r="D481" s="36"/>
      <c r="E481" s="37"/>
      <c r="F481" s="198"/>
    </row>
    <row r="482" spans="1:6" ht="25.5" hidden="1" customHeight="1">
      <c r="A482" s="36"/>
      <c r="B482" s="36"/>
      <c r="C482" s="36"/>
      <c r="D482" s="36"/>
      <c r="E482" s="37"/>
      <c r="F482" s="198"/>
    </row>
    <row r="483" spans="1:6" ht="25.5" hidden="1" customHeight="1">
      <c r="A483" s="36"/>
      <c r="B483" s="36"/>
      <c r="C483" s="36"/>
      <c r="D483" s="36"/>
      <c r="E483" s="37"/>
      <c r="F483" s="198"/>
    </row>
    <row r="484" spans="1:6" ht="25.5" hidden="1" customHeight="1">
      <c r="A484" s="36"/>
      <c r="B484" s="36"/>
      <c r="C484" s="36"/>
      <c r="D484" s="36"/>
      <c r="E484" s="37"/>
      <c r="F484" s="198"/>
    </row>
    <row r="485" spans="1:6" ht="25.5" hidden="1" customHeight="1">
      <c r="A485" s="36"/>
      <c r="B485" s="36"/>
      <c r="C485" s="36"/>
      <c r="D485" s="36"/>
      <c r="E485" s="38"/>
      <c r="F485" s="198"/>
    </row>
    <row r="486" spans="1:6" ht="25.5" hidden="1" customHeight="1">
      <c r="A486" s="36"/>
      <c r="B486" s="36"/>
      <c r="C486" s="36"/>
      <c r="D486" s="36"/>
      <c r="E486" s="37"/>
      <c r="F486" s="198"/>
    </row>
    <row r="487" spans="1:6" ht="25.5" hidden="1" customHeight="1">
      <c r="A487" s="36"/>
      <c r="B487" s="36"/>
      <c r="C487" s="36"/>
      <c r="D487" s="36"/>
      <c r="E487" s="37"/>
      <c r="F487" s="198"/>
    </row>
    <row r="488" spans="1:6" ht="25.5" hidden="1" customHeight="1">
      <c r="A488" s="36"/>
      <c r="B488" s="36"/>
      <c r="C488" s="36"/>
      <c r="D488" s="36"/>
      <c r="E488" s="37"/>
      <c r="F488" s="198"/>
    </row>
    <row r="489" spans="1:6" ht="25.5" hidden="1" customHeight="1">
      <c r="A489" s="36"/>
      <c r="B489" s="36"/>
      <c r="C489" s="36"/>
      <c r="D489" s="36"/>
      <c r="E489" s="38"/>
      <c r="F489" s="198"/>
    </row>
    <row r="490" spans="1:6" ht="25.5" hidden="1" customHeight="1">
      <c r="A490" s="36"/>
      <c r="B490" s="36"/>
      <c r="C490" s="36"/>
      <c r="D490" s="36"/>
      <c r="E490" s="38"/>
      <c r="F490" s="198"/>
    </row>
    <row r="491" spans="1:6" ht="25.5" hidden="1" customHeight="1">
      <c r="A491" s="36"/>
      <c r="B491" s="36"/>
      <c r="C491" s="36"/>
      <c r="D491" s="36"/>
      <c r="E491" s="37"/>
      <c r="F491" s="198"/>
    </row>
    <row r="492" spans="1:6" ht="25.5" hidden="1" customHeight="1">
      <c r="A492" s="36"/>
      <c r="B492" s="36"/>
      <c r="C492" s="36"/>
      <c r="D492" s="36"/>
      <c r="E492" s="37"/>
      <c r="F492" s="198"/>
    </row>
    <row r="493" spans="1:6" ht="25.5" hidden="1" customHeight="1">
      <c r="A493" s="36"/>
      <c r="B493" s="36"/>
      <c r="C493" s="36"/>
      <c r="D493" s="36"/>
      <c r="E493" s="37"/>
      <c r="F493" s="198"/>
    </row>
    <row r="494" spans="1:6" ht="25.5" hidden="1" customHeight="1">
      <c r="A494" s="36"/>
      <c r="B494" s="36"/>
      <c r="C494" s="36"/>
      <c r="D494" s="36"/>
      <c r="E494" s="37"/>
      <c r="F494" s="198"/>
    </row>
    <row r="495" spans="1:6" ht="25.5" hidden="1" customHeight="1">
      <c r="A495" s="36"/>
      <c r="B495" s="36"/>
      <c r="C495" s="36"/>
      <c r="D495" s="36"/>
      <c r="E495" s="37"/>
      <c r="F495" s="198"/>
    </row>
    <row r="496" spans="1:6" ht="25.5" hidden="1" customHeight="1">
      <c r="A496" s="36"/>
      <c r="B496" s="36"/>
      <c r="C496" s="36"/>
      <c r="D496" s="36"/>
      <c r="E496" s="37"/>
      <c r="F496" s="198"/>
    </row>
    <row r="497" spans="1:6" ht="25.5" hidden="1" customHeight="1">
      <c r="A497" s="36"/>
      <c r="B497" s="36"/>
      <c r="C497" s="36"/>
      <c r="D497" s="36"/>
      <c r="E497" s="37"/>
      <c r="F497" s="198"/>
    </row>
    <row r="498" spans="1:6" ht="25.5" hidden="1" customHeight="1">
      <c r="A498" s="36"/>
      <c r="B498" s="36"/>
      <c r="C498" s="36"/>
      <c r="D498" s="36"/>
      <c r="E498" s="37"/>
      <c r="F498" s="198"/>
    </row>
    <row r="499" spans="1:6" ht="25.5" hidden="1" customHeight="1">
      <c r="A499" s="36"/>
      <c r="B499" s="36"/>
      <c r="C499" s="36"/>
      <c r="D499" s="36"/>
      <c r="E499" s="38"/>
      <c r="F499" s="198"/>
    </row>
    <row r="500" spans="1:6" ht="25.5" hidden="1" customHeight="1">
      <c r="A500" s="36"/>
      <c r="B500" s="36"/>
      <c r="C500" s="36"/>
      <c r="D500" s="36"/>
      <c r="E500" s="37"/>
      <c r="F500" s="198"/>
    </row>
    <row r="501" spans="1:6" ht="25.5" hidden="1" customHeight="1">
      <c r="A501" s="36"/>
      <c r="B501" s="36"/>
      <c r="C501" s="36"/>
      <c r="D501" s="36"/>
      <c r="E501" s="37"/>
      <c r="F501" s="198"/>
    </row>
    <row r="502" spans="1:6" ht="25.5" hidden="1" customHeight="1">
      <c r="A502" s="36"/>
      <c r="B502" s="36"/>
      <c r="C502" s="36"/>
      <c r="D502" s="36"/>
      <c r="E502" s="37"/>
      <c r="F502" s="198"/>
    </row>
    <row r="503" spans="1:6" ht="25.5" hidden="1" customHeight="1">
      <c r="A503" s="36"/>
      <c r="B503" s="36"/>
      <c r="C503" s="36"/>
      <c r="D503" s="36"/>
      <c r="E503" s="37"/>
      <c r="F503" s="198"/>
    </row>
    <row r="504" spans="1:6" ht="25.5" hidden="1" customHeight="1">
      <c r="A504" s="36"/>
      <c r="B504" s="36"/>
      <c r="C504" s="36"/>
      <c r="D504" s="36"/>
      <c r="E504" s="37"/>
      <c r="F504" s="198"/>
    </row>
    <row r="505" spans="1:6" ht="25.5" hidden="1" customHeight="1">
      <c r="A505" s="36"/>
      <c r="B505" s="36"/>
      <c r="C505" s="36"/>
      <c r="D505" s="36"/>
      <c r="E505" s="37"/>
      <c r="F505" s="198"/>
    </row>
    <row r="506" spans="1:6" ht="25.5" hidden="1" customHeight="1">
      <c r="A506" s="36"/>
      <c r="B506" s="36"/>
      <c r="C506" s="36"/>
      <c r="D506" s="36"/>
      <c r="E506" s="37"/>
      <c r="F506" s="198"/>
    </row>
    <row r="507" spans="1:6" ht="25.5" hidden="1" customHeight="1">
      <c r="A507" s="36"/>
      <c r="B507" s="36"/>
      <c r="C507" s="36"/>
      <c r="D507" s="36"/>
      <c r="E507" s="37"/>
      <c r="F507" s="198"/>
    </row>
    <row r="508" spans="1:6" ht="25.5" hidden="1" customHeight="1">
      <c r="A508" s="36"/>
      <c r="B508" s="36"/>
      <c r="C508" s="36"/>
      <c r="D508" s="36"/>
      <c r="E508" s="38"/>
      <c r="F508" s="198"/>
    </row>
    <row r="509" spans="1:6" ht="25.5" hidden="1" customHeight="1">
      <c r="A509" s="36"/>
      <c r="B509" s="36"/>
      <c r="C509" s="36"/>
      <c r="D509" s="36"/>
      <c r="E509" s="37"/>
      <c r="F509" s="198"/>
    </row>
    <row r="510" spans="1:6" ht="25.5" hidden="1" customHeight="1">
      <c r="A510" s="36"/>
      <c r="B510" s="36"/>
      <c r="C510" s="36"/>
      <c r="D510" s="36"/>
      <c r="E510" s="37"/>
      <c r="F510" s="198"/>
    </row>
    <row r="511" spans="1:6" ht="25.5" hidden="1" customHeight="1">
      <c r="A511" s="36"/>
      <c r="B511" s="36"/>
      <c r="C511" s="36"/>
      <c r="D511" s="36"/>
      <c r="E511" s="38"/>
      <c r="F511" s="198"/>
    </row>
    <row r="512" spans="1:6" ht="25.5" hidden="1" customHeight="1">
      <c r="A512" s="36"/>
      <c r="B512" s="36"/>
      <c r="C512" s="36"/>
      <c r="D512" s="36"/>
      <c r="E512" s="37"/>
      <c r="F512" s="198"/>
    </row>
    <row r="513" spans="1:6" ht="25.5" hidden="1" customHeight="1">
      <c r="A513" s="36"/>
      <c r="B513" s="36"/>
      <c r="C513" s="36"/>
      <c r="D513" s="36"/>
      <c r="E513" s="37"/>
      <c r="F513" s="198"/>
    </row>
    <row r="514" spans="1:6" ht="25.5" hidden="1" customHeight="1">
      <c r="A514" s="36"/>
      <c r="B514" s="36"/>
      <c r="C514" s="36"/>
      <c r="D514" s="36"/>
      <c r="E514" s="38"/>
      <c r="F514" s="198"/>
    </row>
    <row r="515" spans="1:6" ht="25.5" hidden="1" customHeight="1">
      <c r="A515" s="36"/>
      <c r="B515" s="36"/>
      <c r="C515" s="36"/>
      <c r="D515" s="36"/>
      <c r="E515" s="37"/>
      <c r="F515" s="198"/>
    </row>
    <row r="516" spans="1:6" ht="25.5" hidden="1" customHeight="1">
      <c r="A516" s="36"/>
      <c r="B516" s="36"/>
      <c r="C516" s="36"/>
      <c r="D516" s="36"/>
      <c r="E516" s="37"/>
      <c r="F516" s="198"/>
    </row>
    <row r="517" spans="1:6" ht="25.5" hidden="1" customHeight="1">
      <c r="A517" s="36"/>
      <c r="B517" s="36"/>
      <c r="C517" s="36"/>
      <c r="D517" s="36"/>
      <c r="E517" s="38"/>
      <c r="F517" s="198"/>
    </row>
    <row r="518" spans="1:6" ht="25.5" hidden="1" customHeight="1">
      <c r="A518" s="36"/>
      <c r="B518" s="36"/>
      <c r="C518" s="36"/>
      <c r="D518" s="36"/>
      <c r="E518" s="37"/>
    </row>
    <row r="519" spans="1:6" ht="25.5" hidden="1" customHeight="1">
      <c r="A519" s="36"/>
      <c r="B519" s="36"/>
      <c r="C519" s="36"/>
      <c r="D519" s="36"/>
      <c r="E519" s="37"/>
    </row>
    <row r="520" spans="1:6" ht="25.5" hidden="1" customHeight="1">
      <c r="A520" s="36"/>
      <c r="B520" s="36"/>
      <c r="C520" s="36"/>
      <c r="D520" s="36"/>
      <c r="E520" s="38"/>
    </row>
    <row r="521" spans="1:6" ht="25.5" hidden="1" customHeight="1">
      <c r="A521" s="36"/>
      <c r="B521" s="36"/>
      <c r="C521" s="36"/>
      <c r="D521" s="36"/>
      <c r="E521" s="37"/>
    </row>
    <row r="522" spans="1:6" ht="15" customHeight="1"/>
    <row r="523" spans="1:6" ht="15" customHeight="1"/>
  </sheetData>
  <sheetProtection insertRows="0"/>
  <mergeCells count="36">
    <mergeCell ref="A147:E147"/>
    <mergeCell ref="A1:F1"/>
    <mergeCell ref="A2:F2"/>
    <mergeCell ref="A3:D3"/>
    <mergeCell ref="B4:E4"/>
    <mergeCell ref="C5:E5"/>
    <mergeCell ref="C8:E8"/>
    <mergeCell ref="C13:E13"/>
    <mergeCell ref="C23:E23"/>
    <mergeCell ref="C25:E25"/>
    <mergeCell ref="C28:E28"/>
    <mergeCell ref="C32:E32"/>
    <mergeCell ref="C37:E37"/>
    <mergeCell ref="B43:E43"/>
    <mergeCell ref="C44:E44"/>
    <mergeCell ref="C51:E51"/>
    <mergeCell ref="C59:E59"/>
    <mergeCell ref="C65:E65"/>
    <mergeCell ref="C70:E70"/>
    <mergeCell ref="C77:E77"/>
    <mergeCell ref="C87:E87"/>
    <mergeCell ref="B89:E89"/>
    <mergeCell ref="C90:E90"/>
    <mergeCell ref="C93:E93"/>
    <mergeCell ref="C100:E100"/>
    <mergeCell ref="C107:E107"/>
    <mergeCell ref="C111:E111"/>
    <mergeCell ref="C118:E118"/>
    <mergeCell ref="C140:E140"/>
    <mergeCell ref="C145:E145"/>
    <mergeCell ref="C120:E120"/>
    <mergeCell ref="C123:E123"/>
    <mergeCell ref="C128:E128"/>
    <mergeCell ref="B132:E132"/>
    <mergeCell ref="C133:E133"/>
    <mergeCell ref="C136:E136"/>
  </mergeCells>
  <printOptions horizontalCentered="1"/>
  <pageMargins left="0.6692913385826772" right="0.55118110236220474" top="0.47244094488188981" bottom="0.73" header="0.31496062992125984" footer="0.28999999999999998"/>
  <pageSetup scale="80" orientation="portrait" horizontalDpi="4294967295" verticalDpi="4294967295" r:id="rId1"/>
  <headerFooter>
    <oddFooter>&amp;L&amp;"-,Cursiva"&amp;10Ejercicio Fiscal 2016&amp;R&amp;10Página &amp;P de &amp;N&amp;K00+000-----&amp;11------------------</oddFooter>
  </headerFooter>
  <ignoredErrors>
    <ignoredError sqref="A5:E5 A7:E146 A6:D6" numberStoredAsText="1"/>
  </ignoredErrors>
</worksheet>
</file>

<file path=xl/worksheets/sheet12.xml><?xml version="1.0" encoding="utf-8"?>
<worksheet xmlns="http://schemas.openxmlformats.org/spreadsheetml/2006/main" xmlns:r="http://schemas.openxmlformats.org/officeDocument/2006/relationships">
  <dimension ref="A1:G26"/>
  <sheetViews>
    <sheetView topLeftCell="A10" workbookViewId="0">
      <selection activeCell="A2" sqref="A2:E2"/>
    </sheetView>
  </sheetViews>
  <sheetFormatPr baseColWidth="10" defaultRowHeight="1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c r="A1" s="773" t="s">
        <v>1792</v>
      </c>
      <c r="B1" s="774"/>
      <c r="C1" s="774"/>
      <c r="D1" s="774"/>
      <c r="E1" s="774"/>
      <c r="F1" s="366"/>
    </row>
    <row r="2" spans="1:7" s="350" customFormat="1" ht="27" customHeight="1">
      <c r="A2" s="783" t="str">
        <f>'Objetivos PMD'!$B$3</f>
        <v>Municipio:  SISTEMA DIF JALOSTOTITLAN, JALISCO</v>
      </c>
      <c r="B2" s="784"/>
      <c r="C2" s="784"/>
      <c r="D2" s="784"/>
      <c r="E2" s="784"/>
      <c r="F2" s="431"/>
      <c r="G2" s="432"/>
    </row>
    <row r="3" spans="1:7" ht="41.25" customHeight="1">
      <c r="A3" s="776" t="s">
        <v>1696</v>
      </c>
      <c r="B3" s="777"/>
      <c r="C3" s="778"/>
      <c r="D3" s="373" t="s">
        <v>1697</v>
      </c>
      <c r="E3" s="375" t="s">
        <v>1739</v>
      </c>
      <c r="F3" s="365"/>
    </row>
    <row r="4" spans="1:7" s="350" customFormat="1" ht="21" customHeight="1">
      <c r="A4" s="434">
        <v>1</v>
      </c>
      <c r="B4" s="782" t="s">
        <v>1699</v>
      </c>
      <c r="C4" s="782"/>
      <c r="D4" s="782"/>
      <c r="E4" s="445">
        <f>SUM(E5:E7)</f>
        <v>0</v>
      </c>
    </row>
    <row r="5" spans="1:7" ht="20.100000000000001" customHeight="1">
      <c r="A5" s="379"/>
      <c r="B5" s="374"/>
      <c r="C5" s="378">
        <v>1.1000000000000001</v>
      </c>
      <c r="D5" s="386" t="s">
        <v>1741</v>
      </c>
      <c r="E5" s="391">
        <v>0</v>
      </c>
    </row>
    <row r="6" spans="1:7" ht="20.100000000000001" customHeight="1">
      <c r="A6" s="379"/>
      <c r="B6" s="374"/>
      <c r="C6" s="378">
        <v>1.2</v>
      </c>
      <c r="D6" s="386" t="s">
        <v>1742</v>
      </c>
      <c r="E6" s="391">
        <v>0</v>
      </c>
    </row>
    <row r="7" spans="1:7" ht="20.100000000000001" customHeight="1">
      <c r="A7" s="379"/>
      <c r="B7" s="374"/>
      <c r="C7" s="378">
        <v>1.3</v>
      </c>
      <c r="D7" s="387" t="s">
        <v>1743</v>
      </c>
      <c r="E7" s="391">
        <v>0</v>
      </c>
    </row>
    <row r="8" spans="1:7" s="350" customFormat="1" ht="21" customHeight="1">
      <c r="A8" s="435">
        <v>2</v>
      </c>
      <c r="B8" s="775" t="s">
        <v>1701</v>
      </c>
      <c r="C8" s="775"/>
      <c r="D8" s="775"/>
      <c r="E8" s="433">
        <f>SUM(E9:E15)</f>
        <v>0</v>
      </c>
    </row>
    <row r="9" spans="1:7" ht="20.100000000000001" customHeight="1">
      <c r="A9" s="380"/>
      <c r="B9" s="377"/>
      <c r="C9" s="376">
        <v>2.1</v>
      </c>
      <c r="D9" s="388" t="s">
        <v>1744</v>
      </c>
      <c r="E9" s="391">
        <v>0</v>
      </c>
    </row>
    <row r="10" spans="1:7" ht="20.100000000000001" customHeight="1">
      <c r="A10" s="380"/>
      <c r="B10" s="377"/>
      <c r="C10" s="376">
        <v>2.2000000000000002</v>
      </c>
      <c r="D10" s="389" t="s">
        <v>1745</v>
      </c>
      <c r="E10" s="391">
        <v>0</v>
      </c>
    </row>
    <row r="11" spans="1:7" ht="20.100000000000001" customHeight="1">
      <c r="A11" s="380"/>
      <c r="B11" s="377"/>
      <c r="C11" s="376">
        <v>2.2999999999999998</v>
      </c>
      <c r="D11" s="390" t="s">
        <v>1746</v>
      </c>
      <c r="E11" s="391">
        <v>0</v>
      </c>
    </row>
    <row r="12" spans="1:7" ht="20.100000000000001" customHeight="1">
      <c r="A12" s="380"/>
      <c r="B12" s="377"/>
      <c r="C12" s="376">
        <v>2.4</v>
      </c>
      <c r="D12" s="390" t="s">
        <v>1747</v>
      </c>
      <c r="E12" s="391">
        <v>0</v>
      </c>
    </row>
    <row r="13" spans="1:7" ht="20.100000000000001" customHeight="1">
      <c r="A13" s="380"/>
      <c r="B13" s="377"/>
      <c r="C13" s="376">
        <v>2.5</v>
      </c>
      <c r="D13" s="390" t="s">
        <v>1748</v>
      </c>
      <c r="E13" s="391">
        <v>0</v>
      </c>
    </row>
    <row r="14" spans="1:7" ht="20.100000000000001" customHeight="1">
      <c r="A14" s="380"/>
      <c r="B14" s="377"/>
      <c r="C14" s="376">
        <v>2.6</v>
      </c>
      <c r="D14" s="390" t="s">
        <v>1749</v>
      </c>
      <c r="E14" s="391">
        <v>0</v>
      </c>
    </row>
    <row r="15" spans="1:7" ht="20.100000000000001" customHeight="1">
      <c r="A15" s="380"/>
      <c r="B15" s="377"/>
      <c r="C15" s="376">
        <v>2.7</v>
      </c>
      <c r="D15" s="390" t="s">
        <v>1750</v>
      </c>
      <c r="E15" s="391">
        <v>0</v>
      </c>
    </row>
    <row r="16" spans="1:7" s="350" customFormat="1" ht="21" customHeight="1">
      <c r="A16" s="435">
        <v>3</v>
      </c>
      <c r="B16" s="775" t="s">
        <v>1704</v>
      </c>
      <c r="C16" s="775"/>
      <c r="D16" s="775"/>
      <c r="E16" s="433">
        <f>SUM(E17:E19)</f>
        <v>0</v>
      </c>
    </row>
    <row r="17" spans="1:5" ht="20.100000000000001" customHeight="1">
      <c r="A17" s="380"/>
      <c r="B17" s="377"/>
      <c r="C17" s="376">
        <v>3.1</v>
      </c>
      <c r="D17" s="390" t="s">
        <v>1751</v>
      </c>
      <c r="E17" s="391">
        <v>0</v>
      </c>
    </row>
    <row r="18" spans="1:5" ht="20.100000000000001" customHeight="1">
      <c r="A18" s="380"/>
      <c r="B18" s="377"/>
      <c r="C18" s="376">
        <v>3.2</v>
      </c>
      <c r="D18" s="390" t="s">
        <v>1752</v>
      </c>
      <c r="E18" s="391">
        <v>0</v>
      </c>
    </row>
    <row r="19" spans="1:5" ht="20.100000000000001" customHeight="1">
      <c r="A19" s="380"/>
      <c r="B19" s="377"/>
      <c r="C19" s="376">
        <v>3.3</v>
      </c>
      <c r="D19" s="390" t="s">
        <v>1753</v>
      </c>
      <c r="E19" s="391">
        <v>0</v>
      </c>
    </row>
    <row r="20" spans="1:5" s="350" customFormat="1" ht="21" customHeight="1">
      <c r="A20" s="435">
        <v>4</v>
      </c>
      <c r="B20" s="775" t="s">
        <v>1725</v>
      </c>
      <c r="C20" s="775"/>
      <c r="D20" s="775"/>
      <c r="E20" s="433">
        <f>SUM(E21:E22)</f>
        <v>0</v>
      </c>
    </row>
    <row r="21" spans="1:5" ht="20.100000000000001" customHeight="1">
      <c r="A21" s="379"/>
      <c r="B21" s="374"/>
      <c r="C21" s="376">
        <v>4.0999999999999996</v>
      </c>
      <c r="D21" s="390" t="s">
        <v>1754</v>
      </c>
      <c r="E21" s="391">
        <v>0</v>
      </c>
    </row>
    <row r="22" spans="1:5" ht="20.100000000000001" customHeight="1">
      <c r="A22" s="379"/>
      <c r="B22" s="374"/>
      <c r="C22" s="376">
        <v>4.2</v>
      </c>
      <c r="D22" s="390" t="s">
        <v>1755</v>
      </c>
      <c r="E22" s="391">
        <v>0</v>
      </c>
    </row>
    <row r="23" spans="1:5" s="350" customFormat="1" ht="21" customHeight="1">
      <c r="A23" s="435">
        <v>5</v>
      </c>
      <c r="B23" s="775" t="s">
        <v>1726</v>
      </c>
      <c r="C23" s="775"/>
      <c r="D23" s="775"/>
      <c r="E23" s="433">
        <f>SUM(E24:E25)</f>
        <v>0</v>
      </c>
    </row>
    <row r="24" spans="1:5" ht="20.100000000000001" customHeight="1">
      <c r="A24" s="379"/>
      <c r="B24" s="374"/>
      <c r="C24" s="376">
        <v>5.0999999999999996</v>
      </c>
      <c r="D24" s="390" t="s">
        <v>1729</v>
      </c>
      <c r="E24" s="391">
        <v>0</v>
      </c>
    </row>
    <row r="25" spans="1:5" ht="20.100000000000001" customHeight="1">
      <c r="A25" s="379"/>
      <c r="B25" s="374"/>
      <c r="C25" s="376">
        <v>5.2</v>
      </c>
      <c r="D25" s="390" t="s">
        <v>1756</v>
      </c>
      <c r="E25" s="391">
        <v>0</v>
      </c>
    </row>
    <row r="26" spans="1:5" s="350" customFormat="1" ht="28.5" customHeight="1">
      <c r="A26" s="779" t="s">
        <v>1740</v>
      </c>
      <c r="B26" s="780"/>
      <c r="C26" s="780"/>
      <c r="D26" s="781"/>
      <c r="E26" s="436">
        <f>SUM(E4+E8+E16+E20+E23)</f>
        <v>0</v>
      </c>
    </row>
  </sheetData>
  <mergeCells count="9">
    <mergeCell ref="A1:E1"/>
    <mergeCell ref="B16:D16"/>
    <mergeCell ref="B20:D20"/>
    <mergeCell ref="B23:D23"/>
    <mergeCell ref="A3:C3"/>
    <mergeCell ref="A26:D26"/>
    <mergeCell ref="B4:D4"/>
    <mergeCell ref="B8:D8"/>
    <mergeCell ref="A2:E2"/>
  </mergeCells>
  <printOptions horizontalCentered="1"/>
  <pageMargins left="0.65" right="0.41" top="0.47244094488188981" bottom="1.1100000000000001" header="0.31496062992125984" footer="0.56000000000000005"/>
  <pageSetup scale="80" orientation="portrait" horizontalDpi="4294967295" verticalDpi="4294967295" r:id="rId1"/>
  <headerFooter>
    <oddFooter>&amp;L&amp;"-,Cursiva"&amp;10Ejercicio Fiscal 2016&amp;R&amp;10Página &amp;P de &amp;N</oddFooter>
  </headerFooter>
  <drawing r:id="rId2"/>
</worksheet>
</file>

<file path=xl/worksheets/sheet13.xml><?xml version="1.0" encoding="utf-8"?>
<worksheet xmlns="http://schemas.openxmlformats.org/spreadsheetml/2006/main" xmlns:r="http://schemas.openxmlformats.org/officeDocument/2006/relationships">
  <dimension ref="A1:E132"/>
  <sheetViews>
    <sheetView workbookViewId="0">
      <selection sqref="A1:E1"/>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785" t="s">
        <v>1341</v>
      </c>
      <c r="B1" s="785"/>
      <c r="C1" s="785"/>
      <c r="D1" s="785"/>
      <c r="E1" s="785"/>
    </row>
    <row r="2" spans="1:5">
      <c r="A2" s="73" t="s">
        <v>4</v>
      </c>
      <c r="B2" s="73" t="s">
        <v>770</v>
      </c>
      <c r="C2" s="73" t="s">
        <v>771</v>
      </c>
      <c r="D2" s="74" t="s">
        <v>34</v>
      </c>
      <c r="E2" s="73" t="s">
        <v>772</v>
      </c>
    </row>
    <row r="3" spans="1:5" ht="60">
      <c r="A3" s="52">
        <v>1</v>
      </c>
      <c r="B3" s="52">
        <v>0</v>
      </c>
      <c r="C3" s="36">
        <v>0</v>
      </c>
      <c r="D3" s="38" t="s">
        <v>1049</v>
      </c>
      <c r="E3" s="53" t="s">
        <v>1050</v>
      </c>
    </row>
    <row r="4" spans="1:5" ht="30">
      <c r="A4" s="52">
        <v>1</v>
      </c>
      <c r="B4" s="52">
        <v>1</v>
      </c>
      <c r="C4" s="36">
        <v>0</v>
      </c>
      <c r="D4" s="37" t="s">
        <v>1051</v>
      </c>
      <c r="E4" s="54" t="s">
        <v>1052</v>
      </c>
    </row>
    <row r="5" spans="1:5" ht="30">
      <c r="A5" s="52">
        <v>1</v>
      </c>
      <c r="B5" s="52">
        <v>1</v>
      </c>
      <c r="C5" s="36">
        <v>1</v>
      </c>
      <c r="D5" s="37" t="s">
        <v>1053</v>
      </c>
      <c r="E5" s="54" t="s">
        <v>1054</v>
      </c>
    </row>
    <row r="6" spans="1:5">
      <c r="A6" s="52">
        <v>1</v>
      </c>
      <c r="B6" s="52">
        <v>1</v>
      </c>
      <c r="C6" s="36">
        <v>2</v>
      </c>
      <c r="D6" s="37" t="s">
        <v>1055</v>
      </c>
      <c r="E6" s="54" t="s">
        <v>1056</v>
      </c>
    </row>
    <row r="7" spans="1:5" ht="120">
      <c r="A7" s="55">
        <v>1</v>
      </c>
      <c r="B7" s="55">
        <v>2</v>
      </c>
      <c r="C7" s="56">
        <v>0</v>
      </c>
      <c r="D7" s="57" t="s">
        <v>1057</v>
      </c>
      <c r="E7" s="54" t="s">
        <v>1058</v>
      </c>
    </row>
    <row r="8" spans="1:5" ht="30">
      <c r="A8" s="55">
        <v>1</v>
      </c>
      <c r="B8" s="55">
        <v>2</v>
      </c>
      <c r="C8" s="56">
        <v>1</v>
      </c>
      <c r="D8" s="57" t="s">
        <v>1059</v>
      </c>
      <c r="E8" s="54" t="s">
        <v>1060</v>
      </c>
    </row>
    <row r="9" spans="1:5">
      <c r="A9" s="55">
        <v>1</v>
      </c>
      <c r="B9" s="55">
        <v>2</v>
      </c>
      <c r="C9" s="56">
        <v>2</v>
      </c>
      <c r="D9" s="57" t="s">
        <v>1061</v>
      </c>
      <c r="E9" s="54" t="s">
        <v>1062</v>
      </c>
    </row>
    <row r="10" spans="1:5" ht="45">
      <c r="A10" s="55">
        <v>1</v>
      </c>
      <c r="B10" s="55">
        <v>2</v>
      </c>
      <c r="C10" s="56">
        <v>3</v>
      </c>
      <c r="D10" s="57" t="s">
        <v>1063</v>
      </c>
      <c r="E10" s="54" t="s">
        <v>1064</v>
      </c>
    </row>
    <row r="11" spans="1:5" ht="45">
      <c r="A11" s="55">
        <v>1</v>
      </c>
      <c r="B11" s="55">
        <v>2</v>
      </c>
      <c r="C11" s="56">
        <v>4</v>
      </c>
      <c r="D11" s="57" t="s">
        <v>1065</v>
      </c>
      <c r="E11" s="54" t="s">
        <v>1066</v>
      </c>
    </row>
    <row r="12" spans="1:5" ht="30">
      <c r="A12" s="55">
        <v>1</v>
      </c>
      <c r="B12" s="55">
        <v>3</v>
      </c>
      <c r="C12" s="56">
        <v>0</v>
      </c>
      <c r="D12" s="58" t="s">
        <v>1067</v>
      </c>
      <c r="E12" s="54" t="s">
        <v>1068</v>
      </c>
    </row>
    <row r="13" spans="1:5" ht="30">
      <c r="A13" s="55">
        <v>1</v>
      </c>
      <c r="B13" s="55">
        <v>3</v>
      </c>
      <c r="C13" s="56">
        <v>1</v>
      </c>
      <c r="D13" s="59" t="s">
        <v>1069</v>
      </c>
      <c r="E13" s="54" t="s">
        <v>1070</v>
      </c>
    </row>
    <row r="14" spans="1:5" ht="30">
      <c r="A14" s="55">
        <v>1</v>
      </c>
      <c r="B14" s="55">
        <v>3</v>
      </c>
      <c r="C14" s="56">
        <v>2</v>
      </c>
      <c r="D14" s="59" t="s">
        <v>1071</v>
      </c>
      <c r="E14" s="54" t="s">
        <v>1072</v>
      </c>
    </row>
    <row r="15" spans="1:5" ht="25.5">
      <c r="A15" s="55">
        <v>1</v>
      </c>
      <c r="B15" s="55">
        <v>3</v>
      </c>
      <c r="C15" s="56">
        <v>3</v>
      </c>
      <c r="D15" s="59" t="s">
        <v>1073</v>
      </c>
      <c r="E15" s="54" t="s">
        <v>1074</v>
      </c>
    </row>
    <row r="16" spans="1:5">
      <c r="A16" s="55">
        <v>1</v>
      </c>
      <c r="B16" s="55">
        <v>3</v>
      </c>
      <c r="C16" s="56">
        <v>4</v>
      </c>
      <c r="D16" s="59" t="s">
        <v>1075</v>
      </c>
      <c r="E16" s="54" t="s">
        <v>1076</v>
      </c>
    </row>
    <row r="17" spans="1:5" ht="30">
      <c r="A17" s="55">
        <v>1</v>
      </c>
      <c r="B17" s="55">
        <v>3</v>
      </c>
      <c r="C17" s="56">
        <v>5</v>
      </c>
      <c r="D17" s="59" t="s">
        <v>1077</v>
      </c>
      <c r="E17" s="54" t="s">
        <v>1078</v>
      </c>
    </row>
    <row r="18" spans="1:5" ht="30">
      <c r="A18" s="55">
        <v>1</v>
      </c>
      <c r="B18" s="55">
        <v>3</v>
      </c>
      <c r="C18" s="56">
        <v>6</v>
      </c>
      <c r="D18" s="59" t="s">
        <v>1079</v>
      </c>
      <c r="E18" s="54" t="s">
        <v>1080</v>
      </c>
    </row>
    <row r="19" spans="1:5">
      <c r="A19" s="55">
        <v>1</v>
      </c>
      <c r="B19" s="55">
        <v>3</v>
      </c>
      <c r="C19" s="56">
        <v>7</v>
      </c>
      <c r="D19" s="59" t="s">
        <v>1081</v>
      </c>
      <c r="E19" s="54" t="s">
        <v>1082</v>
      </c>
    </row>
    <row r="20" spans="1:5">
      <c r="A20" s="55">
        <v>1</v>
      </c>
      <c r="B20" s="55">
        <v>3</v>
      </c>
      <c r="C20" s="56">
        <v>8</v>
      </c>
      <c r="D20" s="59" t="s">
        <v>1083</v>
      </c>
      <c r="E20" s="54" t="s">
        <v>1084</v>
      </c>
    </row>
    <row r="21" spans="1:5" ht="30">
      <c r="A21" s="55">
        <v>1</v>
      </c>
      <c r="B21" s="55">
        <v>3</v>
      </c>
      <c r="C21" s="56">
        <v>9</v>
      </c>
      <c r="D21" s="59" t="s">
        <v>179</v>
      </c>
      <c r="E21" s="54" t="s">
        <v>1085</v>
      </c>
    </row>
    <row r="22" spans="1:5" ht="30">
      <c r="A22" s="55">
        <v>1</v>
      </c>
      <c r="B22" s="55">
        <v>4</v>
      </c>
      <c r="C22" s="56">
        <v>0</v>
      </c>
      <c r="D22" s="57" t="s">
        <v>1086</v>
      </c>
      <c r="E22" s="54" t="s">
        <v>1087</v>
      </c>
    </row>
    <row r="23" spans="1:5" ht="30">
      <c r="A23" s="55">
        <v>1</v>
      </c>
      <c r="B23" s="55">
        <v>4</v>
      </c>
      <c r="C23" s="56">
        <v>1</v>
      </c>
      <c r="D23" s="57" t="s">
        <v>1088</v>
      </c>
      <c r="E23" s="54" t="s">
        <v>1089</v>
      </c>
    </row>
    <row r="24" spans="1:5" ht="30">
      <c r="A24" s="55">
        <v>1</v>
      </c>
      <c r="B24" s="55">
        <v>5</v>
      </c>
      <c r="C24" s="56">
        <v>0</v>
      </c>
      <c r="D24" s="57" t="s">
        <v>1090</v>
      </c>
      <c r="E24" s="54" t="s">
        <v>1091</v>
      </c>
    </row>
    <row r="25" spans="1:5" ht="45">
      <c r="A25" s="55">
        <v>1</v>
      </c>
      <c r="B25" s="55">
        <v>5</v>
      </c>
      <c r="C25" s="56">
        <v>1</v>
      </c>
      <c r="D25" s="57" t="s">
        <v>1092</v>
      </c>
      <c r="E25" s="54" t="s">
        <v>1093</v>
      </c>
    </row>
    <row r="26" spans="1:5" ht="60">
      <c r="A26" s="55">
        <v>1</v>
      </c>
      <c r="B26" s="55">
        <v>5</v>
      </c>
      <c r="C26" s="56">
        <v>2</v>
      </c>
      <c r="D26" s="57" t="s">
        <v>1094</v>
      </c>
      <c r="E26" s="54" t="s">
        <v>1095</v>
      </c>
    </row>
    <row r="27" spans="1:5" ht="30">
      <c r="A27" s="55">
        <v>1</v>
      </c>
      <c r="B27" s="55">
        <v>6</v>
      </c>
      <c r="C27" s="56">
        <v>0</v>
      </c>
      <c r="D27" s="57" t="s">
        <v>1096</v>
      </c>
      <c r="E27" s="54" t="s">
        <v>1097</v>
      </c>
    </row>
    <row r="28" spans="1:5">
      <c r="A28" s="55">
        <v>1</v>
      </c>
      <c r="B28" s="55">
        <v>6</v>
      </c>
      <c r="C28" s="56">
        <v>1</v>
      </c>
      <c r="D28" s="57" t="s">
        <v>1098</v>
      </c>
      <c r="E28" s="54" t="s">
        <v>1099</v>
      </c>
    </row>
    <row r="29" spans="1:5">
      <c r="A29" s="55">
        <v>1</v>
      </c>
      <c r="B29" s="55">
        <v>6</v>
      </c>
      <c r="C29" s="56">
        <v>2</v>
      </c>
      <c r="D29" s="57" t="s">
        <v>1100</v>
      </c>
      <c r="E29" s="54" t="s">
        <v>1101</v>
      </c>
    </row>
    <row r="30" spans="1:5" ht="38.25">
      <c r="A30" s="55">
        <v>1</v>
      </c>
      <c r="B30" s="55">
        <v>6</v>
      </c>
      <c r="C30" s="56">
        <v>3</v>
      </c>
      <c r="D30" s="57" t="s">
        <v>1102</v>
      </c>
      <c r="E30" s="54" t="s">
        <v>1103</v>
      </c>
    </row>
    <row r="31" spans="1:5" ht="75">
      <c r="A31" s="55">
        <v>1</v>
      </c>
      <c r="B31" s="55">
        <v>7</v>
      </c>
      <c r="C31" s="56">
        <v>0</v>
      </c>
      <c r="D31" s="57" t="s">
        <v>1104</v>
      </c>
      <c r="E31" s="54" t="s">
        <v>1105</v>
      </c>
    </row>
    <row r="32" spans="1:5" ht="30">
      <c r="A32" s="55">
        <v>1</v>
      </c>
      <c r="B32" s="55">
        <v>7</v>
      </c>
      <c r="C32" s="56">
        <v>1</v>
      </c>
      <c r="D32" s="57" t="s">
        <v>1106</v>
      </c>
      <c r="E32" s="54" t="s">
        <v>1107</v>
      </c>
    </row>
    <row r="33" spans="1:5" ht="30">
      <c r="A33" s="55">
        <v>1</v>
      </c>
      <c r="B33" s="55">
        <v>7</v>
      </c>
      <c r="C33" s="56">
        <v>2</v>
      </c>
      <c r="D33" s="57" t="s">
        <v>1108</v>
      </c>
      <c r="E33" s="54" t="s">
        <v>1109</v>
      </c>
    </row>
    <row r="34" spans="1:5" ht="30">
      <c r="A34" s="55">
        <v>1</v>
      </c>
      <c r="B34" s="55">
        <v>7</v>
      </c>
      <c r="C34" s="56">
        <v>3</v>
      </c>
      <c r="D34" s="57" t="s">
        <v>1110</v>
      </c>
      <c r="E34" s="54" t="s">
        <v>1111</v>
      </c>
    </row>
    <row r="35" spans="1:5" ht="25.5">
      <c r="A35" s="55">
        <v>1</v>
      </c>
      <c r="B35" s="55">
        <v>7</v>
      </c>
      <c r="C35" s="56">
        <v>4</v>
      </c>
      <c r="D35" s="57" t="s">
        <v>1112</v>
      </c>
      <c r="E35" s="54" t="s">
        <v>1113</v>
      </c>
    </row>
    <row r="36" spans="1:5" ht="71.25" customHeight="1">
      <c r="A36" s="55">
        <v>1</v>
      </c>
      <c r="B36" s="55">
        <v>8</v>
      </c>
      <c r="C36" s="56">
        <v>0</v>
      </c>
      <c r="D36" s="57" t="s">
        <v>521</v>
      </c>
      <c r="E36" s="54" t="s">
        <v>1114</v>
      </c>
    </row>
    <row r="37" spans="1:5" ht="60">
      <c r="A37" s="55">
        <v>1</v>
      </c>
      <c r="B37" s="55">
        <v>8</v>
      </c>
      <c r="C37" s="56">
        <v>1</v>
      </c>
      <c r="D37" s="57" t="s">
        <v>1115</v>
      </c>
      <c r="E37" s="54" t="s">
        <v>1116</v>
      </c>
    </row>
    <row r="38" spans="1:5">
      <c r="A38" s="55">
        <v>1</v>
      </c>
      <c r="B38" s="55">
        <v>8</v>
      </c>
      <c r="C38" s="56">
        <v>2</v>
      </c>
      <c r="D38" s="57" t="s">
        <v>1117</v>
      </c>
      <c r="E38" s="54" t="s">
        <v>1118</v>
      </c>
    </row>
    <row r="39" spans="1:5" ht="30">
      <c r="A39" s="55">
        <v>1</v>
      </c>
      <c r="B39" s="55">
        <v>8</v>
      </c>
      <c r="C39" s="56">
        <v>3</v>
      </c>
      <c r="D39" s="57" t="s">
        <v>1119</v>
      </c>
      <c r="E39" s="54" t="s">
        <v>1120</v>
      </c>
    </row>
    <row r="40" spans="1:5" ht="30">
      <c r="A40" s="55">
        <v>1</v>
      </c>
      <c r="B40" s="55">
        <v>8</v>
      </c>
      <c r="C40" s="56">
        <v>4</v>
      </c>
      <c r="D40" s="57" t="s">
        <v>1121</v>
      </c>
      <c r="E40" s="54" t="s">
        <v>1122</v>
      </c>
    </row>
    <row r="41" spans="1:5">
      <c r="A41" s="55">
        <v>1</v>
      </c>
      <c r="B41" s="55">
        <v>8</v>
      </c>
      <c r="C41" s="56">
        <v>5</v>
      </c>
      <c r="D41" s="57" t="s">
        <v>179</v>
      </c>
      <c r="E41" s="54" t="s">
        <v>1123</v>
      </c>
    </row>
    <row r="42" spans="1:5" ht="45">
      <c r="A42" s="55">
        <v>2</v>
      </c>
      <c r="B42" s="55">
        <v>0</v>
      </c>
      <c r="C42" s="56">
        <v>0</v>
      </c>
      <c r="D42" s="60" t="s">
        <v>1124</v>
      </c>
      <c r="E42" s="53" t="s">
        <v>1125</v>
      </c>
    </row>
    <row r="43" spans="1:5" ht="75">
      <c r="A43" s="55">
        <v>2</v>
      </c>
      <c r="B43" s="55">
        <v>2</v>
      </c>
      <c r="C43" s="56">
        <v>6</v>
      </c>
      <c r="D43" s="57" t="s">
        <v>1126</v>
      </c>
      <c r="E43" s="54" t="s">
        <v>1127</v>
      </c>
    </row>
    <row r="44" spans="1:5" ht="45">
      <c r="A44" s="55">
        <v>2</v>
      </c>
      <c r="B44" s="55">
        <v>2</v>
      </c>
      <c r="C44" s="56">
        <v>7</v>
      </c>
      <c r="D44" s="57" t="s">
        <v>1128</v>
      </c>
      <c r="E44" s="54" t="s">
        <v>1129</v>
      </c>
    </row>
    <row r="45" spans="1:5" ht="75">
      <c r="A45" s="55">
        <v>2</v>
      </c>
      <c r="B45" s="55">
        <v>3</v>
      </c>
      <c r="C45" s="56">
        <v>0</v>
      </c>
      <c r="D45" s="57" t="s">
        <v>1130</v>
      </c>
      <c r="E45" s="54" t="s">
        <v>1131</v>
      </c>
    </row>
    <row r="46" spans="1:5" ht="45">
      <c r="A46" s="55">
        <v>2</v>
      </c>
      <c r="B46" s="55">
        <v>3</v>
      </c>
      <c r="C46" s="56">
        <v>1</v>
      </c>
      <c r="D46" s="57" t="s">
        <v>1132</v>
      </c>
      <c r="E46" s="54" t="s">
        <v>1133</v>
      </c>
    </row>
    <row r="47" spans="1:5" ht="30">
      <c r="A47" s="55">
        <v>2</v>
      </c>
      <c r="B47" s="55">
        <v>3</v>
      </c>
      <c r="C47" s="56">
        <v>2</v>
      </c>
      <c r="D47" s="57" t="s">
        <v>1134</v>
      </c>
      <c r="E47" s="54" t="s">
        <v>1135</v>
      </c>
    </row>
    <row r="48" spans="1:5" ht="30">
      <c r="A48" s="55">
        <v>2</v>
      </c>
      <c r="B48" s="55">
        <v>3</v>
      </c>
      <c r="C48" s="56">
        <v>3</v>
      </c>
      <c r="D48" s="57" t="s">
        <v>1136</v>
      </c>
      <c r="E48" s="54" t="s">
        <v>1137</v>
      </c>
    </row>
    <row r="49" spans="1:5" ht="60">
      <c r="A49" s="55">
        <v>2</v>
      </c>
      <c r="B49" s="55">
        <v>3</v>
      </c>
      <c r="C49" s="56">
        <v>4</v>
      </c>
      <c r="D49" s="57" t="s">
        <v>1138</v>
      </c>
      <c r="E49" s="54" t="s">
        <v>1139</v>
      </c>
    </row>
    <row r="50" spans="1:5" ht="45">
      <c r="A50" s="55">
        <v>2</v>
      </c>
      <c r="B50" s="55">
        <v>3</v>
      </c>
      <c r="C50" s="56">
        <v>5</v>
      </c>
      <c r="D50" s="57" t="s">
        <v>1140</v>
      </c>
      <c r="E50" s="54" t="s">
        <v>1141</v>
      </c>
    </row>
    <row r="51" spans="1:5" ht="30">
      <c r="A51" s="55">
        <v>2</v>
      </c>
      <c r="B51" s="55">
        <v>4</v>
      </c>
      <c r="C51" s="56">
        <v>0</v>
      </c>
      <c r="D51" s="57" t="s">
        <v>1142</v>
      </c>
      <c r="E51" s="54" t="s">
        <v>1143</v>
      </c>
    </row>
    <row r="52" spans="1:5" ht="75" hidden="1">
      <c r="A52" s="55">
        <v>2</v>
      </c>
      <c r="B52" s="55">
        <v>4</v>
      </c>
      <c r="C52" s="56">
        <v>1</v>
      </c>
      <c r="D52" s="57" t="s">
        <v>1144</v>
      </c>
      <c r="E52" s="54" t="s">
        <v>1145</v>
      </c>
    </row>
    <row r="53" spans="1:5" ht="60" hidden="1">
      <c r="A53" s="55">
        <v>2</v>
      </c>
      <c r="B53" s="55">
        <v>4</v>
      </c>
      <c r="C53" s="56">
        <v>2</v>
      </c>
      <c r="D53" s="57" t="s">
        <v>1146</v>
      </c>
      <c r="E53" s="54" t="s">
        <v>1147</v>
      </c>
    </row>
    <row r="54" spans="1:5" ht="30" hidden="1">
      <c r="A54" s="55">
        <v>2</v>
      </c>
      <c r="B54" s="55">
        <v>4</v>
      </c>
      <c r="C54" s="56">
        <v>3</v>
      </c>
      <c r="D54" s="57" t="s">
        <v>1148</v>
      </c>
      <c r="E54" s="54" t="s">
        <v>1149</v>
      </c>
    </row>
    <row r="55" spans="1:5" ht="30" hidden="1">
      <c r="A55" s="55">
        <v>2</v>
      </c>
      <c r="B55" s="55">
        <v>4</v>
      </c>
      <c r="C55" s="56">
        <v>4</v>
      </c>
      <c r="D55" s="57" t="s">
        <v>1150</v>
      </c>
      <c r="E55" s="54" t="s">
        <v>1151</v>
      </c>
    </row>
    <row r="56" spans="1:5" ht="45">
      <c r="A56" s="55">
        <v>2</v>
      </c>
      <c r="B56" s="55">
        <v>5</v>
      </c>
      <c r="C56" s="56">
        <v>0</v>
      </c>
      <c r="D56" s="57" t="s">
        <v>1152</v>
      </c>
      <c r="E56" s="54" t="s">
        <v>1153</v>
      </c>
    </row>
    <row r="57" spans="1:5" ht="30">
      <c r="A57" s="55">
        <v>2</v>
      </c>
      <c r="B57" s="55">
        <v>5</v>
      </c>
      <c r="C57" s="56">
        <v>1</v>
      </c>
      <c r="D57" s="57" t="s">
        <v>1154</v>
      </c>
      <c r="E57" s="54" t="s">
        <v>1155</v>
      </c>
    </row>
    <row r="58" spans="1:5" ht="30" hidden="1">
      <c r="A58" s="55">
        <v>2</v>
      </c>
      <c r="B58" s="55">
        <v>5</v>
      </c>
      <c r="C58" s="56">
        <v>2</v>
      </c>
      <c r="D58" s="57" t="s">
        <v>1156</v>
      </c>
      <c r="E58" s="54" t="s">
        <v>1157</v>
      </c>
    </row>
    <row r="59" spans="1:5" ht="30" hidden="1">
      <c r="A59" s="55">
        <v>2</v>
      </c>
      <c r="B59" s="55">
        <v>5</v>
      </c>
      <c r="C59" s="56">
        <v>3</v>
      </c>
      <c r="D59" s="57" t="s">
        <v>1158</v>
      </c>
      <c r="E59" s="54" t="s">
        <v>1159</v>
      </c>
    </row>
    <row r="60" spans="1:5" ht="30" hidden="1">
      <c r="A60" s="55">
        <v>2</v>
      </c>
      <c r="B60" s="55">
        <v>5</v>
      </c>
      <c r="C60" s="56">
        <v>4</v>
      </c>
      <c r="D60" s="57" t="s">
        <v>1160</v>
      </c>
      <c r="E60" s="54" t="s">
        <v>1161</v>
      </c>
    </row>
    <row r="61" spans="1:5" ht="45" hidden="1">
      <c r="A61" s="55">
        <v>2</v>
      </c>
      <c r="B61" s="55">
        <v>5</v>
      </c>
      <c r="C61" s="56">
        <v>5</v>
      </c>
      <c r="D61" s="57" t="s">
        <v>1162</v>
      </c>
      <c r="E61" s="54" t="s">
        <v>1163</v>
      </c>
    </row>
    <row r="62" spans="1:5" ht="90">
      <c r="A62" s="55">
        <v>2</v>
      </c>
      <c r="B62" s="55">
        <v>5</v>
      </c>
      <c r="C62" s="56">
        <v>6</v>
      </c>
      <c r="D62" s="57" t="s">
        <v>1164</v>
      </c>
      <c r="E62" s="54" t="s">
        <v>1165</v>
      </c>
    </row>
    <row r="63" spans="1:5" ht="75">
      <c r="A63" s="55">
        <v>2</v>
      </c>
      <c r="B63" s="55">
        <v>6</v>
      </c>
      <c r="C63" s="56">
        <v>0</v>
      </c>
      <c r="D63" s="57" t="s">
        <v>1166</v>
      </c>
      <c r="E63" s="54" t="s">
        <v>1167</v>
      </c>
    </row>
    <row r="64" spans="1:5" ht="30" hidden="1">
      <c r="A64" s="55">
        <v>2</v>
      </c>
      <c r="B64" s="55">
        <v>6</v>
      </c>
      <c r="C64" s="56">
        <v>1</v>
      </c>
      <c r="D64" s="57" t="s">
        <v>1168</v>
      </c>
      <c r="E64" s="54" t="s">
        <v>1169</v>
      </c>
    </row>
    <row r="65" spans="1:5" ht="30" hidden="1">
      <c r="A65" s="55">
        <v>2</v>
      </c>
      <c r="B65" s="55">
        <v>6</v>
      </c>
      <c r="C65" s="56">
        <v>2</v>
      </c>
      <c r="D65" s="57" t="s">
        <v>1170</v>
      </c>
      <c r="E65" s="54" t="s">
        <v>1171</v>
      </c>
    </row>
    <row r="66" spans="1:5" ht="75" hidden="1">
      <c r="A66" s="55">
        <v>2</v>
      </c>
      <c r="B66" s="55">
        <v>6</v>
      </c>
      <c r="C66" s="56">
        <v>3</v>
      </c>
      <c r="D66" s="57" t="s">
        <v>1172</v>
      </c>
      <c r="E66" s="54" t="s">
        <v>1173</v>
      </c>
    </row>
    <row r="67" spans="1:5" ht="45" hidden="1">
      <c r="A67" s="55">
        <v>2</v>
      </c>
      <c r="B67" s="55">
        <v>6</v>
      </c>
      <c r="C67" s="56">
        <v>4</v>
      </c>
      <c r="D67" s="57" t="s">
        <v>1174</v>
      </c>
      <c r="E67" s="54" t="s">
        <v>1175</v>
      </c>
    </row>
    <row r="68" spans="1:5" ht="30">
      <c r="A68" s="55">
        <v>2</v>
      </c>
      <c r="B68" s="55">
        <v>6</v>
      </c>
      <c r="C68" s="56">
        <v>5</v>
      </c>
      <c r="D68" s="57" t="s">
        <v>1176</v>
      </c>
      <c r="E68" s="54" t="s">
        <v>1177</v>
      </c>
    </row>
    <row r="69" spans="1:5" ht="75">
      <c r="A69" s="55">
        <v>2</v>
      </c>
      <c r="B69" s="55">
        <v>6</v>
      </c>
      <c r="C69" s="56">
        <v>6</v>
      </c>
      <c r="D69" s="57" t="s">
        <v>1178</v>
      </c>
      <c r="E69" s="54" t="s">
        <v>1179</v>
      </c>
    </row>
    <row r="70" spans="1:5">
      <c r="A70" s="55">
        <v>2</v>
      </c>
      <c r="B70" s="55">
        <v>6</v>
      </c>
      <c r="C70" s="56">
        <v>7</v>
      </c>
      <c r="D70" s="57" t="s">
        <v>1180</v>
      </c>
      <c r="E70" s="54" t="s">
        <v>1181</v>
      </c>
    </row>
    <row r="71" spans="1:5" ht="45">
      <c r="A71" s="55">
        <v>2</v>
      </c>
      <c r="B71" s="55">
        <v>6</v>
      </c>
      <c r="C71" s="56">
        <v>8</v>
      </c>
      <c r="D71" s="57" t="s">
        <v>1182</v>
      </c>
      <c r="E71" s="54" t="s">
        <v>1183</v>
      </c>
    </row>
    <row r="72" spans="1:5" ht="75">
      <c r="A72" s="55">
        <v>2</v>
      </c>
      <c r="B72" s="55">
        <v>6</v>
      </c>
      <c r="C72" s="56">
        <v>9</v>
      </c>
      <c r="D72" s="57" t="s">
        <v>1184</v>
      </c>
      <c r="E72" s="54" t="s">
        <v>1185</v>
      </c>
    </row>
    <row r="73" spans="1:5">
      <c r="A73" s="55">
        <v>2</v>
      </c>
      <c r="B73" s="55">
        <v>7</v>
      </c>
      <c r="C73" s="56">
        <v>0</v>
      </c>
      <c r="D73" s="57" t="s">
        <v>1186</v>
      </c>
      <c r="E73" s="54" t="s">
        <v>1187</v>
      </c>
    </row>
    <row r="74" spans="1:5">
      <c r="A74" s="55">
        <v>2</v>
      </c>
      <c r="B74" s="55">
        <v>7</v>
      </c>
      <c r="C74" s="56">
        <v>1</v>
      </c>
      <c r="D74" s="57" t="s">
        <v>1188</v>
      </c>
      <c r="E74" s="54" t="s">
        <v>1189</v>
      </c>
    </row>
    <row r="75" spans="1:5" ht="45" hidden="1">
      <c r="A75" s="55">
        <v>3</v>
      </c>
      <c r="B75" s="55">
        <v>0</v>
      </c>
      <c r="C75" s="56">
        <v>0</v>
      </c>
      <c r="D75" s="60" t="s">
        <v>1190</v>
      </c>
      <c r="E75" s="53" t="s">
        <v>1191</v>
      </c>
    </row>
    <row r="76" spans="1:5" ht="105" hidden="1">
      <c r="A76" s="55">
        <v>3</v>
      </c>
      <c r="B76" s="55">
        <v>1</v>
      </c>
      <c r="C76" s="56">
        <v>0</v>
      </c>
      <c r="D76" s="57" t="s">
        <v>1192</v>
      </c>
      <c r="E76" s="54" t="s">
        <v>1193</v>
      </c>
    </row>
    <row r="77" spans="1:5" ht="75" hidden="1">
      <c r="A77" s="55">
        <v>3</v>
      </c>
      <c r="B77" s="55">
        <v>1</v>
      </c>
      <c r="C77" s="56">
        <v>1</v>
      </c>
      <c r="D77" s="57" t="s">
        <v>1194</v>
      </c>
      <c r="E77" s="54" t="s">
        <v>1195</v>
      </c>
    </row>
    <row r="78" spans="1:5" ht="90" hidden="1">
      <c r="A78" s="55">
        <v>3</v>
      </c>
      <c r="B78" s="55">
        <v>1</v>
      </c>
      <c r="C78" s="56">
        <v>2</v>
      </c>
      <c r="D78" s="57" t="s">
        <v>1196</v>
      </c>
      <c r="E78" s="54" t="s">
        <v>1197</v>
      </c>
    </row>
    <row r="79" spans="1:5" ht="30" hidden="1">
      <c r="A79" s="55">
        <v>3</v>
      </c>
      <c r="B79" s="55">
        <v>2</v>
      </c>
      <c r="C79" s="56">
        <v>0</v>
      </c>
      <c r="D79" s="57" t="s">
        <v>1198</v>
      </c>
      <c r="E79" s="54" t="s">
        <v>1199</v>
      </c>
    </row>
    <row r="80" spans="1:5" ht="45" hidden="1">
      <c r="A80" s="55">
        <v>3</v>
      </c>
      <c r="B80" s="55">
        <v>2</v>
      </c>
      <c r="C80" s="56">
        <v>1</v>
      </c>
      <c r="D80" s="57" t="s">
        <v>1200</v>
      </c>
      <c r="E80" s="54" t="s">
        <v>1201</v>
      </c>
    </row>
    <row r="81" spans="1:5" ht="60" hidden="1">
      <c r="A81" s="55">
        <v>3</v>
      </c>
      <c r="B81" s="55">
        <v>2</v>
      </c>
      <c r="C81" s="56">
        <v>2</v>
      </c>
      <c r="D81" s="57" t="s">
        <v>1202</v>
      </c>
      <c r="E81" s="54" t="s">
        <v>1203</v>
      </c>
    </row>
    <row r="82" spans="1:5" ht="75" hidden="1">
      <c r="A82" s="55">
        <v>3</v>
      </c>
      <c r="B82" s="55">
        <v>2</v>
      </c>
      <c r="C82" s="56">
        <v>3</v>
      </c>
      <c r="D82" s="57" t="s">
        <v>1204</v>
      </c>
      <c r="E82" s="54" t="s">
        <v>1205</v>
      </c>
    </row>
    <row r="83" spans="1:5" ht="30" hidden="1">
      <c r="A83" s="55">
        <v>3</v>
      </c>
      <c r="B83" s="55">
        <v>2</v>
      </c>
      <c r="C83" s="56">
        <v>4</v>
      </c>
      <c r="D83" s="57" t="s">
        <v>1206</v>
      </c>
      <c r="E83" s="54" t="s">
        <v>1207</v>
      </c>
    </row>
    <row r="84" spans="1:5" hidden="1">
      <c r="A84" s="55">
        <v>3</v>
      </c>
      <c r="B84" s="55">
        <v>2</v>
      </c>
      <c r="C84" s="56">
        <v>5</v>
      </c>
      <c r="D84" s="57" t="s">
        <v>1208</v>
      </c>
      <c r="E84" s="54" t="s">
        <v>1209</v>
      </c>
    </row>
    <row r="85" spans="1:5" ht="25.5" hidden="1">
      <c r="A85" s="55">
        <v>3</v>
      </c>
      <c r="B85" s="55">
        <v>2</v>
      </c>
      <c r="C85" s="56">
        <v>6</v>
      </c>
      <c r="D85" s="57" t="s">
        <v>1210</v>
      </c>
      <c r="E85" s="54" t="s">
        <v>1211</v>
      </c>
    </row>
    <row r="86" spans="1:5" ht="45" hidden="1">
      <c r="A86" s="55">
        <v>3</v>
      </c>
      <c r="B86" s="55">
        <v>3</v>
      </c>
      <c r="C86" s="56">
        <v>0</v>
      </c>
      <c r="D86" s="57" t="s">
        <v>1212</v>
      </c>
      <c r="E86" s="54" t="s">
        <v>1213</v>
      </c>
    </row>
    <row r="87" spans="1:5" ht="90" hidden="1">
      <c r="A87" s="55">
        <v>3</v>
      </c>
      <c r="B87" s="55">
        <v>3</v>
      </c>
      <c r="C87" s="56">
        <v>1</v>
      </c>
      <c r="D87" s="57" t="s">
        <v>1214</v>
      </c>
      <c r="E87" s="54" t="s">
        <v>1215</v>
      </c>
    </row>
    <row r="88" spans="1:5" ht="60" hidden="1">
      <c r="A88" s="55">
        <v>3</v>
      </c>
      <c r="B88" s="55">
        <v>3</v>
      </c>
      <c r="C88" s="56">
        <v>2</v>
      </c>
      <c r="D88" s="57" t="s">
        <v>1216</v>
      </c>
      <c r="E88" s="54" t="s">
        <v>1217</v>
      </c>
    </row>
    <row r="89" spans="1:5" ht="75" hidden="1">
      <c r="A89" s="55">
        <v>3</v>
      </c>
      <c r="B89" s="55">
        <v>3</v>
      </c>
      <c r="C89" s="56">
        <v>3</v>
      </c>
      <c r="D89" s="57" t="s">
        <v>1218</v>
      </c>
      <c r="E89" s="54" t="s">
        <v>1219</v>
      </c>
    </row>
    <row r="90" spans="1:5" ht="45" hidden="1">
      <c r="A90" s="55">
        <v>3</v>
      </c>
      <c r="B90" s="55">
        <v>3</v>
      </c>
      <c r="C90" s="56">
        <v>4</v>
      </c>
      <c r="D90" s="57" t="s">
        <v>1220</v>
      </c>
      <c r="E90" s="54" t="s">
        <v>1221</v>
      </c>
    </row>
    <row r="91" spans="1:5" ht="45" hidden="1">
      <c r="A91" s="55">
        <v>3</v>
      </c>
      <c r="B91" s="55">
        <v>3</v>
      </c>
      <c r="C91" s="56">
        <v>5</v>
      </c>
      <c r="D91" s="57" t="s">
        <v>1222</v>
      </c>
      <c r="E91" s="54" t="s">
        <v>1223</v>
      </c>
    </row>
    <row r="92" spans="1:5" ht="60" hidden="1">
      <c r="A92" s="55">
        <v>3</v>
      </c>
      <c r="B92" s="55">
        <v>3</v>
      </c>
      <c r="C92" s="56">
        <v>6</v>
      </c>
      <c r="D92" s="57" t="s">
        <v>1224</v>
      </c>
      <c r="E92" s="54" t="s">
        <v>1225</v>
      </c>
    </row>
    <row r="93" spans="1:5" ht="60" hidden="1">
      <c r="A93" s="55">
        <v>3</v>
      </c>
      <c r="B93" s="55">
        <v>4</v>
      </c>
      <c r="C93" s="56">
        <v>0</v>
      </c>
      <c r="D93" s="57" t="s">
        <v>1226</v>
      </c>
      <c r="E93" s="54" t="s">
        <v>1227</v>
      </c>
    </row>
    <row r="94" spans="1:5" ht="60" hidden="1">
      <c r="A94" s="55">
        <v>3</v>
      </c>
      <c r="B94" s="55">
        <v>4</v>
      </c>
      <c r="C94" s="56">
        <v>1</v>
      </c>
      <c r="D94" s="57" t="s">
        <v>1228</v>
      </c>
      <c r="E94" s="54" t="s">
        <v>1229</v>
      </c>
    </row>
    <row r="95" spans="1:5" ht="45" hidden="1">
      <c r="A95" s="55">
        <v>3</v>
      </c>
      <c r="B95" s="55">
        <v>4</v>
      </c>
      <c r="C95" s="56">
        <v>2</v>
      </c>
      <c r="D95" s="57" t="s">
        <v>1230</v>
      </c>
      <c r="E95" s="54" t="s">
        <v>1231</v>
      </c>
    </row>
    <row r="96" spans="1:5" ht="30" hidden="1">
      <c r="A96" s="55">
        <v>3</v>
      </c>
      <c r="B96" s="55">
        <v>4</v>
      </c>
      <c r="C96" s="56">
        <v>3</v>
      </c>
      <c r="D96" s="57" t="s">
        <v>1232</v>
      </c>
      <c r="E96" s="54" t="s">
        <v>1233</v>
      </c>
    </row>
    <row r="97" spans="1:5" ht="45" hidden="1">
      <c r="A97" s="55">
        <v>3</v>
      </c>
      <c r="B97" s="55">
        <v>5</v>
      </c>
      <c r="C97" s="56">
        <v>0</v>
      </c>
      <c r="D97" s="57" t="s">
        <v>1234</v>
      </c>
      <c r="E97" s="54" t="s">
        <v>1235</v>
      </c>
    </row>
    <row r="98" spans="1:5" ht="75" hidden="1">
      <c r="A98" s="55">
        <v>3</v>
      </c>
      <c r="B98" s="55">
        <v>5</v>
      </c>
      <c r="C98" s="56">
        <v>1</v>
      </c>
      <c r="D98" s="57" t="s">
        <v>1236</v>
      </c>
      <c r="E98" s="54" t="s">
        <v>1237</v>
      </c>
    </row>
    <row r="99" spans="1:5" ht="60" hidden="1">
      <c r="A99" s="55">
        <v>3</v>
      </c>
      <c r="B99" s="55">
        <v>5</v>
      </c>
      <c r="C99" s="56">
        <v>2</v>
      </c>
      <c r="D99" s="57" t="s">
        <v>1238</v>
      </c>
      <c r="E99" s="54" t="s">
        <v>1239</v>
      </c>
    </row>
    <row r="100" spans="1:5" ht="60" hidden="1">
      <c r="A100" s="55">
        <v>3</v>
      </c>
      <c r="B100" s="55">
        <v>5</v>
      </c>
      <c r="C100" s="56">
        <v>3</v>
      </c>
      <c r="D100" s="57" t="s">
        <v>1240</v>
      </c>
      <c r="E100" s="54" t="s">
        <v>1241</v>
      </c>
    </row>
    <row r="101" spans="1:5" ht="60" hidden="1">
      <c r="A101" s="55">
        <v>3</v>
      </c>
      <c r="B101" s="55">
        <v>5</v>
      </c>
      <c r="C101" s="56">
        <v>4</v>
      </c>
      <c r="D101" s="57" t="s">
        <v>1242</v>
      </c>
      <c r="E101" s="54" t="s">
        <v>1243</v>
      </c>
    </row>
    <row r="102" spans="1:5" ht="60" hidden="1">
      <c r="A102" s="55">
        <v>3</v>
      </c>
      <c r="B102" s="55">
        <v>5</v>
      </c>
      <c r="C102" s="56">
        <v>5</v>
      </c>
      <c r="D102" s="57" t="s">
        <v>1244</v>
      </c>
      <c r="E102" s="54" t="s">
        <v>1245</v>
      </c>
    </row>
    <row r="103" spans="1:5" ht="25.5" hidden="1">
      <c r="A103" s="55">
        <v>3</v>
      </c>
      <c r="B103" s="55">
        <v>5</v>
      </c>
      <c r="C103" s="56">
        <v>6</v>
      </c>
      <c r="D103" s="57" t="s">
        <v>1246</v>
      </c>
      <c r="E103" s="54" t="s">
        <v>1247</v>
      </c>
    </row>
    <row r="104" spans="1:5" ht="45" hidden="1">
      <c r="A104" s="55">
        <v>3</v>
      </c>
      <c r="B104" s="55">
        <v>6</v>
      </c>
      <c r="C104" s="56">
        <v>0</v>
      </c>
      <c r="D104" s="57" t="s">
        <v>1248</v>
      </c>
      <c r="E104" s="54" t="s">
        <v>1249</v>
      </c>
    </row>
    <row r="105" spans="1:5" ht="45" hidden="1">
      <c r="A105" s="55">
        <v>3</v>
      </c>
      <c r="B105" s="55">
        <v>6</v>
      </c>
      <c r="C105" s="56">
        <v>1</v>
      </c>
      <c r="D105" s="57" t="s">
        <v>1250</v>
      </c>
      <c r="E105" s="54" t="s">
        <v>1251</v>
      </c>
    </row>
    <row r="106" spans="1:5" ht="45" hidden="1">
      <c r="A106" s="55">
        <v>3</v>
      </c>
      <c r="B106" s="55">
        <v>7</v>
      </c>
      <c r="C106" s="56">
        <v>0</v>
      </c>
      <c r="D106" s="57" t="s">
        <v>1252</v>
      </c>
      <c r="E106" s="54" t="s">
        <v>1253</v>
      </c>
    </row>
    <row r="107" spans="1:5" ht="30" hidden="1">
      <c r="A107" s="55">
        <v>3</v>
      </c>
      <c r="B107" s="55">
        <v>7</v>
      </c>
      <c r="C107" s="56">
        <v>1</v>
      </c>
      <c r="D107" s="57" t="s">
        <v>1254</v>
      </c>
      <c r="E107" s="54" t="s">
        <v>1255</v>
      </c>
    </row>
    <row r="108" spans="1:5" ht="45" hidden="1">
      <c r="A108" s="55">
        <v>3</v>
      </c>
      <c r="B108" s="55">
        <v>7</v>
      </c>
      <c r="C108" s="56">
        <v>2</v>
      </c>
      <c r="D108" s="57" t="s">
        <v>1256</v>
      </c>
      <c r="E108" s="54" t="s">
        <v>1257</v>
      </c>
    </row>
    <row r="109" spans="1:5" ht="30" hidden="1">
      <c r="A109" s="55">
        <v>3</v>
      </c>
      <c r="B109" s="55">
        <v>8</v>
      </c>
      <c r="C109" s="56">
        <v>0</v>
      </c>
      <c r="D109" s="57" t="s">
        <v>1258</v>
      </c>
      <c r="E109" s="54" t="s">
        <v>1259</v>
      </c>
    </row>
    <row r="110" spans="1:5" ht="60" hidden="1">
      <c r="A110" s="55">
        <v>3</v>
      </c>
      <c r="B110" s="55">
        <v>8</v>
      </c>
      <c r="C110" s="56">
        <v>1</v>
      </c>
      <c r="D110" s="57" t="s">
        <v>1260</v>
      </c>
      <c r="E110" s="54" t="s">
        <v>1261</v>
      </c>
    </row>
    <row r="111" spans="1:5" ht="75" hidden="1">
      <c r="A111" s="55">
        <v>3</v>
      </c>
      <c r="B111" s="55">
        <v>8</v>
      </c>
      <c r="C111" s="56">
        <v>2</v>
      </c>
      <c r="D111" s="57" t="s">
        <v>1262</v>
      </c>
      <c r="E111" s="54" t="s">
        <v>1263</v>
      </c>
    </row>
    <row r="112" spans="1:5" ht="45" hidden="1">
      <c r="A112" s="55">
        <v>3</v>
      </c>
      <c r="B112" s="55">
        <v>8</v>
      </c>
      <c r="C112" s="56">
        <v>3</v>
      </c>
      <c r="D112" s="57" t="s">
        <v>1264</v>
      </c>
      <c r="E112" s="54" t="s">
        <v>1265</v>
      </c>
    </row>
    <row r="113" spans="1:5" ht="45" hidden="1">
      <c r="A113" s="55">
        <v>3</v>
      </c>
      <c r="B113" s="55">
        <v>8</v>
      </c>
      <c r="C113" s="56">
        <v>4</v>
      </c>
      <c r="D113" s="57" t="s">
        <v>1266</v>
      </c>
      <c r="E113" s="54" t="s">
        <v>1267</v>
      </c>
    </row>
    <row r="114" spans="1:5" ht="30" hidden="1">
      <c r="A114" s="55">
        <v>3</v>
      </c>
      <c r="B114" s="55">
        <v>9</v>
      </c>
      <c r="C114" s="56">
        <v>0</v>
      </c>
      <c r="D114" s="57" t="s">
        <v>1268</v>
      </c>
      <c r="E114" s="54" t="s">
        <v>1269</v>
      </c>
    </row>
    <row r="115" spans="1:5" ht="105" hidden="1">
      <c r="A115" s="55">
        <v>3</v>
      </c>
      <c r="B115" s="55">
        <v>9</v>
      </c>
      <c r="C115" s="56">
        <v>1</v>
      </c>
      <c r="D115" s="57" t="s">
        <v>1270</v>
      </c>
      <c r="E115" s="54" t="s">
        <v>1271</v>
      </c>
    </row>
    <row r="116" spans="1:5" hidden="1">
      <c r="A116" s="55">
        <v>3</v>
      </c>
      <c r="B116" s="55">
        <v>9</v>
      </c>
      <c r="C116" s="56">
        <v>2</v>
      </c>
      <c r="D116" s="57" t="s">
        <v>1272</v>
      </c>
      <c r="E116" s="54" t="s">
        <v>1273</v>
      </c>
    </row>
    <row r="117" spans="1:5" hidden="1">
      <c r="A117" s="55">
        <v>3</v>
      </c>
      <c r="B117" s="55">
        <v>9</v>
      </c>
      <c r="C117" s="56">
        <v>3</v>
      </c>
      <c r="D117" s="57" t="s">
        <v>1274</v>
      </c>
      <c r="E117" s="54" t="s">
        <v>1275</v>
      </c>
    </row>
    <row r="118" spans="1:5" ht="45" hidden="1">
      <c r="A118" s="55">
        <v>4</v>
      </c>
      <c r="B118" s="55">
        <v>0</v>
      </c>
      <c r="C118" s="56">
        <v>0</v>
      </c>
      <c r="D118" s="60" t="s">
        <v>1276</v>
      </c>
      <c r="E118" s="53" t="s">
        <v>1277</v>
      </c>
    </row>
    <row r="119" spans="1:5" ht="45" hidden="1">
      <c r="A119" s="55">
        <v>4</v>
      </c>
      <c r="B119" s="55">
        <v>1</v>
      </c>
      <c r="C119" s="56">
        <v>0</v>
      </c>
      <c r="D119" s="57" t="s">
        <v>1278</v>
      </c>
      <c r="E119" s="54" t="s">
        <v>1279</v>
      </c>
    </row>
    <row r="120" spans="1:5" ht="30" hidden="1">
      <c r="A120" s="55">
        <v>4</v>
      </c>
      <c r="B120" s="55">
        <v>1</v>
      </c>
      <c r="C120" s="56">
        <v>1</v>
      </c>
      <c r="D120" s="57" t="s">
        <v>1280</v>
      </c>
      <c r="E120" s="54" t="s">
        <v>1281</v>
      </c>
    </row>
    <row r="121" spans="1:5" hidden="1">
      <c r="A121" s="55">
        <v>4</v>
      </c>
      <c r="B121" s="55">
        <v>1</v>
      </c>
      <c r="C121" s="56">
        <v>2</v>
      </c>
      <c r="D121" s="57" t="s">
        <v>1282</v>
      </c>
      <c r="E121" s="54" t="s">
        <v>1283</v>
      </c>
    </row>
    <row r="122" spans="1:5" ht="63.75" hidden="1">
      <c r="A122" s="55">
        <v>4</v>
      </c>
      <c r="B122" s="55">
        <v>2</v>
      </c>
      <c r="C122" s="56">
        <v>0</v>
      </c>
      <c r="D122" s="57" t="s">
        <v>1284</v>
      </c>
      <c r="E122" s="54" t="s">
        <v>1285</v>
      </c>
    </row>
    <row r="123" spans="1:5" ht="25.5" hidden="1">
      <c r="A123" s="55">
        <v>4</v>
      </c>
      <c r="B123" s="55">
        <v>2</v>
      </c>
      <c r="C123" s="56">
        <v>1</v>
      </c>
      <c r="D123" s="57" t="s">
        <v>1286</v>
      </c>
      <c r="E123" s="54" t="s">
        <v>1287</v>
      </c>
    </row>
    <row r="124" spans="1:5" ht="38.25" hidden="1">
      <c r="A124" s="55">
        <v>4</v>
      </c>
      <c r="B124" s="55">
        <v>2</v>
      </c>
      <c r="C124" s="56">
        <v>2</v>
      </c>
      <c r="D124" s="57" t="s">
        <v>1288</v>
      </c>
      <c r="E124" s="54" t="s">
        <v>1289</v>
      </c>
    </row>
    <row r="125" spans="1:5" ht="45" hidden="1">
      <c r="A125" s="55">
        <v>4</v>
      </c>
      <c r="B125" s="55">
        <v>2</v>
      </c>
      <c r="C125" s="56">
        <v>3</v>
      </c>
      <c r="D125" s="57" t="s">
        <v>1290</v>
      </c>
      <c r="E125" s="54" t="s">
        <v>1291</v>
      </c>
    </row>
    <row r="126" spans="1:5" ht="30" hidden="1">
      <c r="A126" s="55">
        <v>4</v>
      </c>
      <c r="B126" s="55">
        <v>3</v>
      </c>
      <c r="C126" s="56">
        <v>0</v>
      </c>
      <c r="D126" s="57" t="s">
        <v>1292</v>
      </c>
      <c r="E126" s="54" t="s">
        <v>1293</v>
      </c>
    </row>
    <row r="127" spans="1:5" ht="30" hidden="1">
      <c r="A127" s="55">
        <v>4</v>
      </c>
      <c r="B127" s="55">
        <v>3</v>
      </c>
      <c r="C127" s="56">
        <v>1</v>
      </c>
      <c r="D127" s="57" t="s">
        <v>1294</v>
      </c>
      <c r="E127" s="54" t="s">
        <v>1295</v>
      </c>
    </row>
    <row r="128" spans="1:5" hidden="1">
      <c r="A128" s="55">
        <v>4</v>
      </c>
      <c r="B128" s="55">
        <v>3</v>
      </c>
      <c r="C128" s="56">
        <v>2</v>
      </c>
      <c r="D128" s="57" t="s">
        <v>1296</v>
      </c>
      <c r="E128" s="54" t="s">
        <v>1297</v>
      </c>
    </row>
    <row r="129" spans="1:5" hidden="1">
      <c r="A129" s="55">
        <v>4</v>
      </c>
      <c r="B129" s="55">
        <v>3</v>
      </c>
      <c r="C129" s="56">
        <v>3</v>
      </c>
      <c r="D129" s="57" t="s">
        <v>1298</v>
      </c>
      <c r="E129" s="54" t="s">
        <v>1299</v>
      </c>
    </row>
    <row r="130" spans="1:5" ht="38.25" hidden="1">
      <c r="A130" s="55">
        <v>4</v>
      </c>
      <c r="B130" s="55">
        <v>3</v>
      </c>
      <c r="C130" s="56">
        <v>4</v>
      </c>
      <c r="D130" s="57" t="s">
        <v>1300</v>
      </c>
      <c r="E130" s="54" t="s">
        <v>1301</v>
      </c>
    </row>
    <row r="131" spans="1:5" ht="25.5" hidden="1">
      <c r="A131" s="55">
        <v>4</v>
      </c>
      <c r="B131" s="55">
        <v>4</v>
      </c>
      <c r="C131" s="56">
        <v>0</v>
      </c>
      <c r="D131" s="57" t="s">
        <v>1302</v>
      </c>
      <c r="E131" s="54" t="s">
        <v>1303</v>
      </c>
    </row>
    <row r="132" spans="1:5" ht="25.5" hidden="1">
      <c r="A132" s="55">
        <v>4</v>
      </c>
      <c r="B132" s="55">
        <v>4</v>
      </c>
      <c r="C132" s="56">
        <v>1</v>
      </c>
      <c r="D132" s="57" t="s">
        <v>1304</v>
      </c>
      <c r="E132" s="54" t="s">
        <v>1303</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14.xml><?xml version="1.0" encoding="utf-8"?>
<worksheet xmlns="http://schemas.openxmlformats.org/spreadsheetml/2006/main" xmlns:r="http://schemas.openxmlformats.org/officeDocument/2006/relationships">
  <dimension ref="A1:IV109"/>
  <sheetViews>
    <sheetView workbookViewId="0">
      <selection activeCell="B25" sqref="B25"/>
    </sheetView>
  </sheetViews>
  <sheetFormatPr baseColWidth="10" defaultColWidth="0" defaultRowHeight="15" customHeight="1" zeroHeight="1"/>
  <cols>
    <col min="1" max="1" width="10.7109375" style="48" customWidth="1"/>
    <col min="2" max="2" width="80" style="45" customWidth="1"/>
    <col min="3" max="3" width="99.85546875" style="49" hidden="1" customWidth="1"/>
    <col min="4" max="4" width="0.28515625" style="49" customWidth="1"/>
    <col min="5" max="5" width="0" style="49" hidden="1" customWidth="1"/>
    <col min="6" max="16384" width="11.42578125" style="49" hidden="1"/>
  </cols>
  <sheetData>
    <row r="1" spans="1:256" ht="30.75" customHeight="1">
      <c r="A1" s="786" t="s">
        <v>1340</v>
      </c>
      <c r="B1" s="786"/>
    </row>
    <row r="2" spans="1:256" s="41" customFormat="1" ht="24.95" customHeight="1">
      <c r="A2" s="61" t="s">
        <v>39</v>
      </c>
      <c r="B2" s="62" t="s">
        <v>34</v>
      </c>
      <c r="C2" s="40" t="s">
        <v>772</v>
      </c>
      <c r="D2" s="41" t="s">
        <v>773</v>
      </c>
      <c r="E2" s="41" t="s">
        <v>774</v>
      </c>
      <c r="F2" s="41" t="s">
        <v>775</v>
      </c>
      <c r="G2" s="41" t="s">
        <v>776</v>
      </c>
      <c r="H2" s="41" t="s">
        <v>777</v>
      </c>
      <c r="I2" s="41" t="s">
        <v>778</v>
      </c>
      <c r="J2" s="41" t="s">
        <v>779</v>
      </c>
      <c r="K2" s="41" t="s">
        <v>780</v>
      </c>
      <c r="L2" s="41" t="s">
        <v>781</v>
      </c>
      <c r="M2" s="41" t="s">
        <v>782</v>
      </c>
      <c r="N2" s="41" t="s">
        <v>783</v>
      </c>
      <c r="O2" s="41" t="s">
        <v>784</v>
      </c>
      <c r="P2" s="41" t="s">
        <v>785</v>
      </c>
      <c r="Q2" s="41" t="s">
        <v>786</v>
      </c>
      <c r="R2" s="41" t="s">
        <v>787</v>
      </c>
      <c r="S2" s="41" t="s">
        <v>788</v>
      </c>
      <c r="T2" s="41" t="s">
        <v>789</v>
      </c>
      <c r="U2" s="41" t="s">
        <v>790</v>
      </c>
      <c r="V2" s="41" t="s">
        <v>791</v>
      </c>
      <c r="W2" s="41" t="s">
        <v>792</v>
      </c>
      <c r="X2" s="41" t="s">
        <v>793</v>
      </c>
      <c r="Y2" s="41" t="s">
        <v>794</v>
      </c>
      <c r="Z2" s="41" t="s">
        <v>795</v>
      </c>
      <c r="AA2" s="41" t="s">
        <v>796</v>
      </c>
      <c r="AB2" s="41" t="s">
        <v>797</v>
      </c>
      <c r="AC2" s="41" t="s">
        <v>798</v>
      </c>
      <c r="AD2" s="41" t="s">
        <v>799</v>
      </c>
      <c r="AE2" s="41" t="s">
        <v>800</v>
      </c>
      <c r="AF2" s="41" t="s">
        <v>801</v>
      </c>
      <c r="AG2" s="41" t="s">
        <v>802</v>
      </c>
      <c r="AH2" s="41" t="s">
        <v>803</v>
      </c>
      <c r="AI2" s="41" t="s">
        <v>804</v>
      </c>
      <c r="AJ2" s="41" t="s">
        <v>805</v>
      </c>
      <c r="AK2" s="41" t="s">
        <v>806</v>
      </c>
      <c r="AL2" s="41" t="s">
        <v>807</v>
      </c>
      <c r="AM2" s="41" t="s">
        <v>808</v>
      </c>
      <c r="AN2" s="41" t="s">
        <v>809</v>
      </c>
      <c r="AO2" s="41" t="s">
        <v>810</v>
      </c>
      <c r="AP2" s="41" t="s">
        <v>811</v>
      </c>
      <c r="AQ2" s="41" t="s">
        <v>812</v>
      </c>
      <c r="AR2" s="41" t="s">
        <v>813</v>
      </c>
      <c r="AS2" s="41" t="s">
        <v>814</v>
      </c>
      <c r="AT2" s="41" t="s">
        <v>815</v>
      </c>
      <c r="AU2" s="41" t="s">
        <v>816</v>
      </c>
      <c r="AV2" s="41" t="s">
        <v>817</v>
      </c>
      <c r="AW2" s="41" t="s">
        <v>818</v>
      </c>
      <c r="AX2" s="41" t="s">
        <v>819</v>
      </c>
      <c r="AY2" s="41" t="s">
        <v>820</v>
      </c>
      <c r="AZ2" s="41" t="s">
        <v>821</v>
      </c>
      <c r="BA2" s="41" t="s">
        <v>822</v>
      </c>
      <c r="BB2" s="41" t="s">
        <v>823</v>
      </c>
      <c r="BC2" s="41" t="s">
        <v>824</v>
      </c>
      <c r="BD2" s="41" t="s">
        <v>825</v>
      </c>
      <c r="BE2" s="41" t="s">
        <v>826</v>
      </c>
      <c r="BF2" s="41" t="s">
        <v>827</v>
      </c>
      <c r="BG2" s="41" t="s">
        <v>828</v>
      </c>
      <c r="BH2" s="41" t="s">
        <v>829</v>
      </c>
      <c r="BI2" s="41" t="s">
        <v>830</v>
      </c>
      <c r="BJ2" s="41" t="s">
        <v>831</v>
      </c>
      <c r="BK2" s="41" t="s">
        <v>832</v>
      </c>
      <c r="BL2" s="41" t="s">
        <v>833</v>
      </c>
      <c r="BM2" s="41" t="s">
        <v>834</v>
      </c>
      <c r="BN2" s="41" t="s">
        <v>835</v>
      </c>
      <c r="BO2" s="41" t="s">
        <v>836</v>
      </c>
      <c r="BP2" s="41" t="s">
        <v>837</v>
      </c>
      <c r="BQ2" s="41" t="s">
        <v>838</v>
      </c>
      <c r="BR2" s="41" t="s">
        <v>839</v>
      </c>
      <c r="BS2" s="41" t="s">
        <v>840</v>
      </c>
      <c r="BT2" s="41" t="s">
        <v>841</v>
      </c>
      <c r="BU2" s="41" t="s">
        <v>842</v>
      </c>
      <c r="BV2" s="41" t="s">
        <v>843</v>
      </c>
      <c r="BW2" s="41" t="s">
        <v>844</v>
      </c>
      <c r="BX2" s="41" t="s">
        <v>845</v>
      </c>
      <c r="BY2" s="41" t="s">
        <v>846</v>
      </c>
      <c r="BZ2" s="41" t="s">
        <v>847</v>
      </c>
      <c r="CA2" s="41" t="s">
        <v>848</v>
      </c>
      <c r="CB2" s="41" t="s">
        <v>849</v>
      </c>
      <c r="CC2" s="41" t="s">
        <v>850</v>
      </c>
      <c r="CD2" s="41" t="s">
        <v>851</v>
      </c>
      <c r="CE2" s="41" t="s">
        <v>852</v>
      </c>
      <c r="CF2" s="41" t="s">
        <v>853</v>
      </c>
      <c r="CG2" s="41" t="s">
        <v>854</v>
      </c>
      <c r="CH2" s="41" t="s">
        <v>855</v>
      </c>
      <c r="CI2" s="41" t="s">
        <v>856</v>
      </c>
      <c r="CJ2" s="41" t="s">
        <v>857</v>
      </c>
      <c r="CK2" s="41" t="s">
        <v>858</v>
      </c>
      <c r="CL2" s="41" t="s">
        <v>859</v>
      </c>
      <c r="CM2" s="41" t="s">
        <v>860</v>
      </c>
      <c r="CN2" s="41" t="s">
        <v>861</v>
      </c>
      <c r="CO2" s="41" t="s">
        <v>862</v>
      </c>
      <c r="CP2" s="41" t="s">
        <v>863</v>
      </c>
      <c r="CQ2" s="41" t="s">
        <v>864</v>
      </c>
      <c r="CR2" s="41" t="s">
        <v>865</v>
      </c>
      <c r="CS2" s="41" t="s">
        <v>866</v>
      </c>
      <c r="CT2" s="41" t="s">
        <v>867</v>
      </c>
      <c r="CU2" s="41" t="s">
        <v>868</v>
      </c>
      <c r="CV2" s="41" t="s">
        <v>869</v>
      </c>
      <c r="CW2" s="41" t="s">
        <v>870</v>
      </c>
      <c r="CX2" s="41" t="s">
        <v>871</v>
      </c>
      <c r="CY2" s="41" t="s">
        <v>872</v>
      </c>
      <c r="CZ2" s="41" t="s">
        <v>873</v>
      </c>
      <c r="DA2" s="41" t="s">
        <v>874</v>
      </c>
      <c r="DB2" s="41" t="s">
        <v>875</v>
      </c>
      <c r="DC2" s="41" t="s">
        <v>876</v>
      </c>
      <c r="DD2" s="41" t="s">
        <v>877</v>
      </c>
      <c r="DE2" s="41" t="s">
        <v>878</v>
      </c>
      <c r="DF2" s="41" t="s">
        <v>879</v>
      </c>
      <c r="DG2" s="41" t="s">
        <v>880</v>
      </c>
      <c r="DH2" s="41" t="s">
        <v>881</v>
      </c>
      <c r="DI2" s="41" t="s">
        <v>882</v>
      </c>
      <c r="DJ2" s="41" t="s">
        <v>883</v>
      </c>
      <c r="DK2" s="41" t="s">
        <v>884</v>
      </c>
      <c r="DL2" s="41" t="s">
        <v>885</v>
      </c>
      <c r="DM2" s="41" t="s">
        <v>886</v>
      </c>
      <c r="DN2" s="41" t="s">
        <v>887</v>
      </c>
      <c r="DO2" s="41" t="s">
        <v>888</v>
      </c>
      <c r="DP2" s="41" t="s">
        <v>889</v>
      </c>
      <c r="DQ2" s="41" t="s">
        <v>890</v>
      </c>
      <c r="DR2" s="41" t="s">
        <v>891</v>
      </c>
      <c r="DS2" s="41" t="s">
        <v>892</v>
      </c>
      <c r="DT2" s="41" t="s">
        <v>893</v>
      </c>
      <c r="DU2" s="41" t="s">
        <v>894</v>
      </c>
      <c r="DV2" s="41" t="s">
        <v>895</v>
      </c>
      <c r="DW2" s="41" t="s">
        <v>896</v>
      </c>
      <c r="DX2" s="41" t="s">
        <v>897</v>
      </c>
      <c r="DY2" s="41" t="s">
        <v>898</v>
      </c>
      <c r="DZ2" s="41" t="s">
        <v>899</v>
      </c>
      <c r="EA2" s="41" t="s">
        <v>900</v>
      </c>
      <c r="EB2" s="41" t="s">
        <v>901</v>
      </c>
      <c r="EC2" s="41" t="s">
        <v>902</v>
      </c>
      <c r="ED2" s="41" t="s">
        <v>903</v>
      </c>
      <c r="EE2" s="41" t="s">
        <v>904</v>
      </c>
      <c r="EF2" s="41" t="s">
        <v>905</v>
      </c>
      <c r="EG2" s="41" t="s">
        <v>906</v>
      </c>
      <c r="EH2" s="41" t="s">
        <v>907</v>
      </c>
      <c r="EI2" s="41" t="s">
        <v>908</v>
      </c>
      <c r="EJ2" s="41" t="s">
        <v>909</v>
      </c>
      <c r="EK2" s="41" t="s">
        <v>910</v>
      </c>
      <c r="EL2" s="41" t="s">
        <v>911</v>
      </c>
      <c r="EM2" s="41" t="s">
        <v>912</v>
      </c>
      <c r="EN2" s="41" t="s">
        <v>913</v>
      </c>
      <c r="EO2" s="41" t="s">
        <v>914</v>
      </c>
      <c r="EP2" s="41" t="s">
        <v>915</v>
      </c>
      <c r="EQ2" s="41" t="s">
        <v>916</v>
      </c>
      <c r="ER2" s="41" t="s">
        <v>917</v>
      </c>
      <c r="ES2" s="41" t="s">
        <v>918</v>
      </c>
      <c r="ET2" s="41" t="s">
        <v>919</v>
      </c>
      <c r="EU2" s="41" t="s">
        <v>920</v>
      </c>
      <c r="EV2" s="41" t="s">
        <v>921</v>
      </c>
      <c r="EW2" s="41" t="s">
        <v>922</v>
      </c>
      <c r="EX2" s="41" t="s">
        <v>923</v>
      </c>
      <c r="EY2" s="41" t="s">
        <v>924</v>
      </c>
      <c r="EZ2" s="41" t="s">
        <v>925</v>
      </c>
      <c r="FA2" s="41" t="s">
        <v>926</v>
      </c>
      <c r="FB2" s="41" t="s">
        <v>927</v>
      </c>
      <c r="FC2" s="41" t="s">
        <v>928</v>
      </c>
      <c r="FD2" s="41" t="s">
        <v>929</v>
      </c>
      <c r="FE2" s="41" t="s">
        <v>930</v>
      </c>
      <c r="FF2" s="41" t="s">
        <v>931</v>
      </c>
      <c r="FG2" s="41" t="s">
        <v>932</v>
      </c>
      <c r="FH2" s="41" t="s">
        <v>933</v>
      </c>
      <c r="FI2" s="41" t="s">
        <v>934</v>
      </c>
      <c r="FJ2" s="41" t="s">
        <v>935</v>
      </c>
      <c r="FK2" s="41" t="s">
        <v>936</v>
      </c>
      <c r="FL2" s="41" t="s">
        <v>937</v>
      </c>
      <c r="FM2" s="41" t="s">
        <v>938</v>
      </c>
      <c r="FN2" s="41" t="s">
        <v>939</v>
      </c>
      <c r="FO2" s="41" t="s">
        <v>940</v>
      </c>
      <c r="FP2" s="41" t="s">
        <v>941</v>
      </c>
      <c r="FQ2" s="41" t="s">
        <v>942</v>
      </c>
      <c r="FR2" s="41" t="s">
        <v>943</v>
      </c>
      <c r="FS2" s="41" t="s">
        <v>944</v>
      </c>
      <c r="FT2" s="41" t="s">
        <v>945</v>
      </c>
      <c r="FU2" s="41" t="s">
        <v>946</v>
      </c>
      <c r="FV2" s="41" t="s">
        <v>947</v>
      </c>
      <c r="FW2" s="41" t="s">
        <v>948</v>
      </c>
      <c r="FX2" s="41" t="s">
        <v>949</v>
      </c>
      <c r="FY2" s="41" t="s">
        <v>950</v>
      </c>
      <c r="FZ2" s="41" t="s">
        <v>951</v>
      </c>
      <c r="GA2" s="41" t="s">
        <v>952</v>
      </c>
      <c r="GB2" s="41" t="s">
        <v>953</v>
      </c>
      <c r="GC2" s="41" t="s">
        <v>954</v>
      </c>
      <c r="GD2" s="41" t="s">
        <v>955</v>
      </c>
      <c r="GE2" s="41" t="s">
        <v>956</v>
      </c>
      <c r="GF2" s="41" t="s">
        <v>957</v>
      </c>
      <c r="GG2" s="41" t="s">
        <v>958</v>
      </c>
      <c r="GH2" s="41" t="s">
        <v>959</v>
      </c>
      <c r="GI2" s="41" t="s">
        <v>960</v>
      </c>
      <c r="GJ2" s="41" t="s">
        <v>961</v>
      </c>
      <c r="GK2" s="41" t="s">
        <v>962</v>
      </c>
      <c r="GL2" s="41" t="s">
        <v>963</v>
      </c>
      <c r="GM2" s="41" t="s">
        <v>964</v>
      </c>
      <c r="GN2" s="41" t="s">
        <v>965</v>
      </c>
      <c r="GO2" s="41" t="s">
        <v>966</v>
      </c>
      <c r="GP2" s="41" t="s">
        <v>967</v>
      </c>
      <c r="GQ2" s="41" t="s">
        <v>968</v>
      </c>
      <c r="GR2" s="41" t="s">
        <v>969</v>
      </c>
      <c r="GS2" s="41" t="s">
        <v>970</v>
      </c>
      <c r="GT2" s="41" t="s">
        <v>971</v>
      </c>
      <c r="GU2" s="41" t="s">
        <v>972</v>
      </c>
      <c r="GV2" s="41" t="s">
        <v>973</v>
      </c>
      <c r="GW2" s="41" t="s">
        <v>974</v>
      </c>
      <c r="GX2" s="41" t="s">
        <v>975</v>
      </c>
      <c r="GY2" s="41" t="s">
        <v>976</v>
      </c>
      <c r="GZ2" s="41" t="s">
        <v>977</v>
      </c>
      <c r="HA2" s="41" t="s">
        <v>978</v>
      </c>
      <c r="HB2" s="41" t="s">
        <v>979</v>
      </c>
      <c r="HC2" s="41" t="s">
        <v>980</v>
      </c>
      <c r="HD2" s="41" t="s">
        <v>981</v>
      </c>
      <c r="HE2" s="41" t="s">
        <v>982</v>
      </c>
      <c r="HF2" s="41" t="s">
        <v>983</v>
      </c>
      <c r="HG2" s="41" t="s">
        <v>984</v>
      </c>
      <c r="HH2" s="41" t="s">
        <v>985</v>
      </c>
      <c r="HI2" s="41" t="s">
        <v>986</v>
      </c>
      <c r="HJ2" s="41" t="s">
        <v>987</v>
      </c>
      <c r="HK2" s="41" t="s">
        <v>988</v>
      </c>
      <c r="HL2" s="41" t="s">
        <v>989</v>
      </c>
      <c r="HM2" s="41" t="s">
        <v>990</v>
      </c>
      <c r="HN2" s="41" t="s">
        <v>991</v>
      </c>
      <c r="HO2" s="41" t="s">
        <v>992</v>
      </c>
      <c r="HP2" s="41" t="s">
        <v>993</v>
      </c>
      <c r="HQ2" s="41" t="s">
        <v>994</v>
      </c>
      <c r="HR2" s="41" t="s">
        <v>995</v>
      </c>
      <c r="HS2" s="41" t="s">
        <v>996</v>
      </c>
      <c r="HT2" s="41" t="s">
        <v>997</v>
      </c>
      <c r="HU2" s="41" t="s">
        <v>998</v>
      </c>
      <c r="HV2" s="41" t="s">
        <v>999</v>
      </c>
      <c r="HW2" s="41" t="s">
        <v>1000</v>
      </c>
      <c r="HX2" s="41" t="s">
        <v>1001</v>
      </c>
      <c r="HY2" s="41" t="s">
        <v>1002</v>
      </c>
      <c r="HZ2" s="41" t="s">
        <v>1003</v>
      </c>
      <c r="IA2" s="41" t="s">
        <v>1004</v>
      </c>
      <c r="IB2" s="41" t="s">
        <v>1005</v>
      </c>
      <c r="IC2" s="41" t="s">
        <v>1006</v>
      </c>
      <c r="ID2" s="41" t="s">
        <v>1007</v>
      </c>
      <c r="IE2" s="41" t="s">
        <v>1008</v>
      </c>
      <c r="IF2" s="41" t="s">
        <v>1009</v>
      </c>
      <c r="IG2" s="41" t="s">
        <v>1010</v>
      </c>
      <c r="IH2" s="41" t="s">
        <v>1011</v>
      </c>
      <c r="II2" s="41" t="s">
        <v>1012</v>
      </c>
      <c r="IJ2" s="41" t="s">
        <v>1013</v>
      </c>
      <c r="IK2" s="41" t="s">
        <v>1014</v>
      </c>
      <c r="IL2" s="41" t="s">
        <v>1015</v>
      </c>
      <c r="IM2" s="41" t="s">
        <v>1016</v>
      </c>
      <c r="IN2" s="41" t="s">
        <v>1017</v>
      </c>
      <c r="IO2" s="41" t="s">
        <v>1018</v>
      </c>
      <c r="IP2" s="41" t="s">
        <v>1019</v>
      </c>
      <c r="IQ2" s="41" t="s">
        <v>1020</v>
      </c>
      <c r="IR2" s="41" t="s">
        <v>1021</v>
      </c>
      <c r="IS2" s="41" t="s">
        <v>1022</v>
      </c>
      <c r="IT2" s="41" t="s">
        <v>1023</v>
      </c>
      <c r="IU2" s="41" t="s">
        <v>1024</v>
      </c>
      <c r="IV2" s="41" t="s">
        <v>1025</v>
      </c>
    </row>
    <row r="3" spans="1:256" s="43" customFormat="1" ht="20.100000000000001" customHeight="1">
      <c r="A3" s="381">
        <v>100</v>
      </c>
      <c r="B3" s="382" t="s">
        <v>1333</v>
      </c>
      <c r="C3" s="42"/>
    </row>
    <row r="4" spans="1:256" s="43" customFormat="1" ht="20.100000000000001" customHeight="1">
      <c r="A4" s="360">
        <v>101</v>
      </c>
      <c r="B4" s="361" t="s">
        <v>1691</v>
      </c>
      <c r="C4" s="42"/>
    </row>
    <row r="5" spans="1:256" s="43" customFormat="1" ht="20.100000000000001" customHeight="1">
      <c r="A5" s="360">
        <v>102</v>
      </c>
      <c r="B5" s="361" t="s">
        <v>1694</v>
      </c>
      <c r="C5" s="42"/>
    </row>
    <row r="6" spans="1:256" s="43" customFormat="1" ht="20.100000000000001" customHeight="1">
      <c r="A6" s="360">
        <v>103</v>
      </c>
      <c r="B6" s="361" t="s">
        <v>1695</v>
      </c>
      <c r="C6" s="42"/>
    </row>
    <row r="7" spans="1:256" s="43" customFormat="1" ht="20.100000000000001" customHeight="1">
      <c r="A7" s="360">
        <v>104</v>
      </c>
      <c r="B7" s="361" t="s">
        <v>2</v>
      </c>
      <c r="C7" s="42"/>
    </row>
    <row r="8" spans="1:256" s="43" customFormat="1" ht="20.100000000000001" customHeight="1">
      <c r="A8" s="360">
        <v>105</v>
      </c>
      <c r="B8" s="361" t="s">
        <v>1692</v>
      </c>
      <c r="C8" s="42"/>
    </row>
    <row r="9" spans="1:256" s="43" customFormat="1" ht="20.100000000000001" customHeight="1">
      <c r="A9" s="360">
        <v>106</v>
      </c>
      <c r="B9" s="361" t="s">
        <v>1693</v>
      </c>
      <c r="C9" s="42"/>
    </row>
    <row r="10" spans="1:256" s="43" customFormat="1" ht="20.100000000000001" customHeight="1">
      <c r="A10" s="360">
        <v>107</v>
      </c>
      <c r="B10" s="361" t="s">
        <v>1758</v>
      </c>
      <c r="C10" s="42"/>
    </row>
    <row r="11" spans="1:256" s="43" customFormat="1" ht="20.100000000000001" customHeight="1">
      <c r="A11" s="381">
        <v>200</v>
      </c>
      <c r="B11" s="382" t="s">
        <v>40</v>
      </c>
      <c r="C11" s="42"/>
    </row>
    <row r="12" spans="1:256" s="43" customFormat="1" ht="20.100000000000001" customHeight="1">
      <c r="A12" s="360">
        <v>201</v>
      </c>
      <c r="B12" s="361" t="s">
        <v>1793</v>
      </c>
      <c r="C12" s="42"/>
    </row>
    <row r="13" spans="1:256" s="43" customFormat="1" ht="20.100000000000001" customHeight="1">
      <c r="A13" s="360">
        <v>202</v>
      </c>
      <c r="B13" s="361" t="s">
        <v>1794</v>
      </c>
      <c r="C13" s="42"/>
    </row>
    <row r="14" spans="1:256" s="43" customFormat="1" ht="20.100000000000001" customHeight="1">
      <c r="A14" s="360">
        <v>203</v>
      </c>
      <c r="B14" s="361" t="s">
        <v>1795</v>
      </c>
      <c r="C14" s="42"/>
    </row>
    <row r="15" spans="1:256" s="43" customFormat="1" ht="20.100000000000001" customHeight="1">
      <c r="A15" s="360">
        <v>209</v>
      </c>
      <c r="B15" s="361" t="s">
        <v>1035</v>
      </c>
      <c r="C15" s="42"/>
    </row>
    <row r="16" spans="1:256" s="43" customFormat="1" ht="20.100000000000001" customHeight="1">
      <c r="A16" s="383">
        <v>400</v>
      </c>
      <c r="B16" s="384" t="s">
        <v>41</v>
      </c>
      <c r="C16" s="42"/>
    </row>
    <row r="17" spans="1:256" s="43" customFormat="1" ht="20.100000000000001" customHeight="1">
      <c r="A17" s="362">
        <v>401</v>
      </c>
      <c r="B17" s="363" t="s">
        <v>1759</v>
      </c>
      <c r="C17" s="42"/>
    </row>
    <row r="18" spans="1:256" s="43" customFormat="1" ht="20.100000000000001" customHeight="1">
      <c r="A18" s="383">
        <v>500</v>
      </c>
      <c r="B18" s="384" t="s">
        <v>42</v>
      </c>
      <c r="C18" s="42"/>
    </row>
    <row r="19" spans="1:256" s="43" customFormat="1" ht="20.100000000000001" customHeight="1">
      <c r="A19" s="362">
        <v>501</v>
      </c>
      <c r="B19" s="363" t="s">
        <v>1026</v>
      </c>
      <c r="C19" s="42"/>
    </row>
    <row r="20" spans="1:256" s="43" customFormat="1" ht="20.100000000000001" customHeight="1">
      <c r="A20" s="362">
        <v>502</v>
      </c>
      <c r="B20" s="363" t="s">
        <v>1027</v>
      </c>
      <c r="C20" s="42"/>
    </row>
    <row r="21" spans="1:256" s="43" customFormat="1" ht="20.100000000000001" customHeight="1">
      <c r="A21" s="362">
        <v>503</v>
      </c>
      <c r="B21" s="363" t="s">
        <v>1028</v>
      </c>
      <c r="C21" s="42"/>
    </row>
    <row r="22" spans="1:256" s="43" customFormat="1" ht="20.100000000000001" customHeight="1">
      <c r="A22" s="362">
        <v>504</v>
      </c>
      <c r="B22" s="363" t="s">
        <v>1029</v>
      </c>
      <c r="C22" s="42"/>
    </row>
    <row r="23" spans="1:256" s="43" customFormat="1" ht="20.100000000000001" customHeight="1">
      <c r="A23" s="362">
        <v>505</v>
      </c>
      <c r="B23" s="361" t="s">
        <v>1030</v>
      </c>
      <c r="C23" s="44">
        <v>404</v>
      </c>
      <c r="D23" s="46" t="s">
        <v>1030</v>
      </c>
      <c r="E23" s="47">
        <v>404</v>
      </c>
      <c r="F23" s="46" t="s">
        <v>1030</v>
      </c>
      <c r="G23" s="47">
        <v>404</v>
      </c>
      <c r="H23" s="46" t="s">
        <v>1030</v>
      </c>
      <c r="I23" s="47">
        <v>404</v>
      </c>
      <c r="J23" s="46" t="s">
        <v>1030</v>
      </c>
      <c r="K23" s="47">
        <v>404</v>
      </c>
      <c r="L23" s="46" t="s">
        <v>1030</v>
      </c>
      <c r="M23" s="47">
        <v>404</v>
      </c>
      <c r="N23" s="46" t="s">
        <v>1030</v>
      </c>
      <c r="O23" s="47">
        <v>404</v>
      </c>
      <c r="P23" s="46" t="s">
        <v>1030</v>
      </c>
      <c r="Q23" s="47">
        <v>404</v>
      </c>
      <c r="R23" s="46" t="s">
        <v>1030</v>
      </c>
      <c r="S23" s="47">
        <v>404</v>
      </c>
      <c r="T23" s="46" t="s">
        <v>1030</v>
      </c>
      <c r="U23" s="47">
        <v>404</v>
      </c>
      <c r="V23" s="46" t="s">
        <v>1030</v>
      </c>
      <c r="W23" s="47">
        <v>404</v>
      </c>
      <c r="X23" s="46" t="s">
        <v>1030</v>
      </c>
      <c r="Y23" s="47">
        <v>404</v>
      </c>
      <c r="Z23" s="46" t="s">
        <v>1030</v>
      </c>
      <c r="AA23" s="47">
        <v>404</v>
      </c>
      <c r="AB23" s="46" t="s">
        <v>1030</v>
      </c>
      <c r="AC23" s="47">
        <v>404</v>
      </c>
      <c r="AD23" s="46" t="s">
        <v>1030</v>
      </c>
      <c r="AE23" s="47">
        <v>404</v>
      </c>
      <c r="AF23" s="46" t="s">
        <v>1030</v>
      </c>
      <c r="AG23" s="47">
        <v>404</v>
      </c>
      <c r="AH23" s="46" t="s">
        <v>1030</v>
      </c>
      <c r="AI23" s="47">
        <v>404</v>
      </c>
      <c r="AJ23" s="46" t="s">
        <v>1030</v>
      </c>
      <c r="AK23" s="47">
        <v>404</v>
      </c>
      <c r="AL23" s="46" t="s">
        <v>1030</v>
      </c>
      <c r="AM23" s="47">
        <v>404</v>
      </c>
      <c r="AN23" s="46" t="s">
        <v>1030</v>
      </c>
      <c r="AO23" s="47">
        <v>404</v>
      </c>
      <c r="AP23" s="46" t="s">
        <v>1030</v>
      </c>
      <c r="AQ23" s="47">
        <v>404</v>
      </c>
      <c r="AR23" s="46" t="s">
        <v>1030</v>
      </c>
      <c r="AS23" s="47">
        <v>404</v>
      </c>
      <c r="AT23" s="46" t="s">
        <v>1030</v>
      </c>
      <c r="AU23" s="47">
        <v>404</v>
      </c>
      <c r="AV23" s="46" t="s">
        <v>1030</v>
      </c>
      <c r="AW23" s="47">
        <v>404</v>
      </c>
      <c r="AX23" s="46" t="s">
        <v>1030</v>
      </c>
      <c r="AY23" s="47">
        <v>404</v>
      </c>
      <c r="AZ23" s="46" t="s">
        <v>1030</v>
      </c>
      <c r="BA23" s="47">
        <v>404</v>
      </c>
      <c r="BB23" s="46" t="s">
        <v>1030</v>
      </c>
      <c r="BC23" s="47">
        <v>404</v>
      </c>
      <c r="BD23" s="46" t="s">
        <v>1030</v>
      </c>
      <c r="BE23" s="47">
        <v>404</v>
      </c>
      <c r="BF23" s="46" t="s">
        <v>1030</v>
      </c>
      <c r="BG23" s="47">
        <v>404</v>
      </c>
      <c r="BH23" s="46" t="s">
        <v>1030</v>
      </c>
      <c r="BI23" s="47">
        <v>404</v>
      </c>
      <c r="BJ23" s="46" t="s">
        <v>1030</v>
      </c>
      <c r="BK23" s="47">
        <v>404</v>
      </c>
      <c r="BL23" s="46" t="s">
        <v>1030</v>
      </c>
      <c r="BM23" s="47">
        <v>404</v>
      </c>
      <c r="BN23" s="46" t="s">
        <v>1030</v>
      </c>
      <c r="BO23" s="47">
        <v>404</v>
      </c>
      <c r="BP23" s="46" t="s">
        <v>1030</v>
      </c>
      <c r="BQ23" s="47">
        <v>404</v>
      </c>
      <c r="BR23" s="46" t="s">
        <v>1030</v>
      </c>
      <c r="BS23" s="47">
        <v>404</v>
      </c>
      <c r="BT23" s="46" t="s">
        <v>1030</v>
      </c>
      <c r="BU23" s="47">
        <v>404</v>
      </c>
      <c r="BV23" s="46" t="s">
        <v>1030</v>
      </c>
      <c r="BW23" s="47">
        <v>404</v>
      </c>
      <c r="BX23" s="46" t="s">
        <v>1030</v>
      </c>
      <c r="BY23" s="47">
        <v>404</v>
      </c>
      <c r="BZ23" s="46" t="s">
        <v>1030</v>
      </c>
      <c r="CA23" s="47">
        <v>404</v>
      </c>
      <c r="CB23" s="46" t="s">
        <v>1030</v>
      </c>
      <c r="CC23" s="47">
        <v>404</v>
      </c>
      <c r="CD23" s="46" t="s">
        <v>1030</v>
      </c>
      <c r="CE23" s="47">
        <v>404</v>
      </c>
      <c r="CF23" s="46" t="s">
        <v>1030</v>
      </c>
      <c r="CG23" s="47">
        <v>404</v>
      </c>
      <c r="CH23" s="46" t="s">
        <v>1030</v>
      </c>
      <c r="CI23" s="47">
        <v>404</v>
      </c>
      <c r="CJ23" s="46" t="s">
        <v>1030</v>
      </c>
      <c r="CK23" s="47">
        <v>404</v>
      </c>
      <c r="CL23" s="46" t="s">
        <v>1030</v>
      </c>
      <c r="CM23" s="47">
        <v>404</v>
      </c>
      <c r="CN23" s="46" t="s">
        <v>1030</v>
      </c>
      <c r="CO23" s="47">
        <v>404</v>
      </c>
      <c r="CP23" s="46" t="s">
        <v>1030</v>
      </c>
      <c r="CQ23" s="47">
        <v>404</v>
      </c>
      <c r="CR23" s="46" t="s">
        <v>1030</v>
      </c>
      <c r="CS23" s="47">
        <v>404</v>
      </c>
      <c r="CT23" s="46" t="s">
        <v>1030</v>
      </c>
      <c r="CU23" s="47">
        <v>404</v>
      </c>
      <c r="CV23" s="46" t="s">
        <v>1030</v>
      </c>
      <c r="CW23" s="47">
        <v>404</v>
      </c>
      <c r="CX23" s="46" t="s">
        <v>1030</v>
      </c>
      <c r="CY23" s="47">
        <v>404</v>
      </c>
      <c r="CZ23" s="46" t="s">
        <v>1030</v>
      </c>
      <c r="DA23" s="47">
        <v>404</v>
      </c>
      <c r="DB23" s="46" t="s">
        <v>1030</v>
      </c>
      <c r="DC23" s="47">
        <v>404</v>
      </c>
      <c r="DD23" s="46" t="s">
        <v>1030</v>
      </c>
      <c r="DE23" s="47">
        <v>404</v>
      </c>
      <c r="DF23" s="46" t="s">
        <v>1030</v>
      </c>
      <c r="DG23" s="47">
        <v>404</v>
      </c>
      <c r="DH23" s="46" t="s">
        <v>1030</v>
      </c>
      <c r="DI23" s="47">
        <v>404</v>
      </c>
      <c r="DJ23" s="46" t="s">
        <v>1030</v>
      </c>
      <c r="DK23" s="47">
        <v>404</v>
      </c>
      <c r="DL23" s="46" t="s">
        <v>1030</v>
      </c>
      <c r="DM23" s="47">
        <v>404</v>
      </c>
      <c r="DN23" s="46" t="s">
        <v>1030</v>
      </c>
      <c r="DO23" s="47">
        <v>404</v>
      </c>
      <c r="DP23" s="46" t="s">
        <v>1030</v>
      </c>
      <c r="DQ23" s="47">
        <v>404</v>
      </c>
      <c r="DR23" s="46" t="s">
        <v>1030</v>
      </c>
      <c r="DS23" s="47">
        <v>404</v>
      </c>
      <c r="DT23" s="46" t="s">
        <v>1030</v>
      </c>
      <c r="DU23" s="47">
        <v>404</v>
      </c>
      <c r="DV23" s="46" t="s">
        <v>1030</v>
      </c>
      <c r="DW23" s="47">
        <v>404</v>
      </c>
      <c r="DX23" s="46" t="s">
        <v>1030</v>
      </c>
      <c r="DY23" s="47">
        <v>404</v>
      </c>
      <c r="DZ23" s="46" t="s">
        <v>1030</v>
      </c>
      <c r="EA23" s="47">
        <v>404</v>
      </c>
      <c r="EB23" s="46" t="s">
        <v>1030</v>
      </c>
      <c r="EC23" s="47">
        <v>404</v>
      </c>
      <c r="ED23" s="46" t="s">
        <v>1030</v>
      </c>
      <c r="EE23" s="47">
        <v>404</v>
      </c>
      <c r="EF23" s="46" t="s">
        <v>1030</v>
      </c>
      <c r="EG23" s="47">
        <v>404</v>
      </c>
      <c r="EH23" s="46" t="s">
        <v>1030</v>
      </c>
      <c r="EI23" s="47">
        <v>404</v>
      </c>
      <c r="EJ23" s="46" t="s">
        <v>1030</v>
      </c>
      <c r="EK23" s="47">
        <v>404</v>
      </c>
      <c r="EL23" s="46" t="s">
        <v>1030</v>
      </c>
      <c r="EM23" s="47">
        <v>404</v>
      </c>
      <c r="EN23" s="46" t="s">
        <v>1030</v>
      </c>
      <c r="EO23" s="47">
        <v>404</v>
      </c>
      <c r="EP23" s="46" t="s">
        <v>1030</v>
      </c>
      <c r="EQ23" s="47">
        <v>404</v>
      </c>
      <c r="ER23" s="46" t="s">
        <v>1030</v>
      </c>
      <c r="ES23" s="47">
        <v>404</v>
      </c>
      <c r="ET23" s="46" t="s">
        <v>1030</v>
      </c>
      <c r="EU23" s="47">
        <v>404</v>
      </c>
      <c r="EV23" s="46" t="s">
        <v>1030</v>
      </c>
      <c r="EW23" s="47">
        <v>404</v>
      </c>
      <c r="EX23" s="46" t="s">
        <v>1030</v>
      </c>
      <c r="EY23" s="47">
        <v>404</v>
      </c>
      <c r="EZ23" s="46" t="s">
        <v>1030</v>
      </c>
      <c r="FA23" s="47">
        <v>404</v>
      </c>
      <c r="FB23" s="46" t="s">
        <v>1030</v>
      </c>
      <c r="FC23" s="47">
        <v>404</v>
      </c>
      <c r="FD23" s="46" t="s">
        <v>1030</v>
      </c>
      <c r="FE23" s="47">
        <v>404</v>
      </c>
      <c r="FF23" s="46" t="s">
        <v>1030</v>
      </c>
      <c r="FG23" s="47">
        <v>404</v>
      </c>
      <c r="FH23" s="46" t="s">
        <v>1030</v>
      </c>
      <c r="FI23" s="47">
        <v>404</v>
      </c>
      <c r="FJ23" s="46" t="s">
        <v>1030</v>
      </c>
      <c r="FK23" s="47">
        <v>404</v>
      </c>
      <c r="FL23" s="46" t="s">
        <v>1030</v>
      </c>
      <c r="FM23" s="47">
        <v>404</v>
      </c>
      <c r="FN23" s="46" t="s">
        <v>1030</v>
      </c>
      <c r="FO23" s="47">
        <v>404</v>
      </c>
      <c r="FP23" s="46" t="s">
        <v>1030</v>
      </c>
      <c r="FQ23" s="47">
        <v>404</v>
      </c>
      <c r="FR23" s="46" t="s">
        <v>1030</v>
      </c>
      <c r="FS23" s="47">
        <v>404</v>
      </c>
      <c r="FT23" s="46" t="s">
        <v>1030</v>
      </c>
      <c r="FU23" s="47">
        <v>404</v>
      </c>
      <c r="FV23" s="46" t="s">
        <v>1030</v>
      </c>
      <c r="FW23" s="47">
        <v>404</v>
      </c>
      <c r="FX23" s="46" t="s">
        <v>1030</v>
      </c>
      <c r="FY23" s="47">
        <v>404</v>
      </c>
      <c r="FZ23" s="46" t="s">
        <v>1030</v>
      </c>
      <c r="GA23" s="47">
        <v>404</v>
      </c>
      <c r="GB23" s="46" t="s">
        <v>1030</v>
      </c>
      <c r="GC23" s="47">
        <v>404</v>
      </c>
      <c r="GD23" s="46" t="s">
        <v>1030</v>
      </c>
      <c r="GE23" s="47">
        <v>404</v>
      </c>
      <c r="GF23" s="46" t="s">
        <v>1030</v>
      </c>
      <c r="GG23" s="47">
        <v>404</v>
      </c>
      <c r="GH23" s="46" t="s">
        <v>1030</v>
      </c>
      <c r="GI23" s="47">
        <v>404</v>
      </c>
      <c r="GJ23" s="46" t="s">
        <v>1030</v>
      </c>
      <c r="GK23" s="47">
        <v>404</v>
      </c>
      <c r="GL23" s="46" t="s">
        <v>1030</v>
      </c>
      <c r="GM23" s="47">
        <v>404</v>
      </c>
      <c r="GN23" s="46" t="s">
        <v>1030</v>
      </c>
      <c r="GO23" s="47">
        <v>404</v>
      </c>
      <c r="GP23" s="46" t="s">
        <v>1030</v>
      </c>
      <c r="GQ23" s="47">
        <v>404</v>
      </c>
      <c r="GR23" s="46" t="s">
        <v>1030</v>
      </c>
      <c r="GS23" s="47">
        <v>404</v>
      </c>
      <c r="GT23" s="46" t="s">
        <v>1030</v>
      </c>
      <c r="GU23" s="47">
        <v>404</v>
      </c>
      <c r="GV23" s="46" t="s">
        <v>1030</v>
      </c>
      <c r="GW23" s="47">
        <v>404</v>
      </c>
      <c r="GX23" s="46" t="s">
        <v>1030</v>
      </c>
      <c r="GY23" s="47">
        <v>404</v>
      </c>
      <c r="GZ23" s="46" t="s">
        <v>1030</v>
      </c>
      <c r="HA23" s="47">
        <v>404</v>
      </c>
      <c r="HB23" s="46" t="s">
        <v>1030</v>
      </c>
      <c r="HC23" s="47">
        <v>404</v>
      </c>
      <c r="HD23" s="46" t="s">
        <v>1030</v>
      </c>
      <c r="HE23" s="47">
        <v>404</v>
      </c>
      <c r="HF23" s="46" t="s">
        <v>1030</v>
      </c>
      <c r="HG23" s="47">
        <v>404</v>
      </c>
      <c r="HH23" s="46" t="s">
        <v>1030</v>
      </c>
      <c r="HI23" s="47">
        <v>404</v>
      </c>
      <c r="HJ23" s="46" t="s">
        <v>1030</v>
      </c>
      <c r="HK23" s="47">
        <v>404</v>
      </c>
      <c r="HL23" s="46" t="s">
        <v>1030</v>
      </c>
      <c r="HM23" s="47">
        <v>404</v>
      </c>
      <c r="HN23" s="46" t="s">
        <v>1030</v>
      </c>
      <c r="HO23" s="47">
        <v>404</v>
      </c>
      <c r="HP23" s="46" t="s">
        <v>1030</v>
      </c>
      <c r="HQ23" s="47">
        <v>404</v>
      </c>
      <c r="HR23" s="46" t="s">
        <v>1030</v>
      </c>
      <c r="HS23" s="47">
        <v>404</v>
      </c>
      <c r="HT23" s="46" t="s">
        <v>1030</v>
      </c>
      <c r="HU23" s="47">
        <v>404</v>
      </c>
      <c r="HV23" s="46" t="s">
        <v>1030</v>
      </c>
      <c r="HW23" s="47">
        <v>404</v>
      </c>
      <c r="HX23" s="46" t="s">
        <v>1030</v>
      </c>
      <c r="HY23" s="47">
        <v>404</v>
      </c>
      <c r="HZ23" s="46" t="s">
        <v>1030</v>
      </c>
      <c r="IA23" s="47">
        <v>404</v>
      </c>
      <c r="IB23" s="46" t="s">
        <v>1030</v>
      </c>
      <c r="IC23" s="47">
        <v>404</v>
      </c>
      <c r="ID23" s="46" t="s">
        <v>1030</v>
      </c>
      <c r="IE23" s="47">
        <v>404</v>
      </c>
      <c r="IF23" s="46" t="s">
        <v>1030</v>
      </c>
      <c r="IG23" s="47">
        <v>404</v>
      </c>
      <c r="IH23" s="46" t="s">
        <v>1030</v>
      </c>
      <c r="II23" s="47">
        <v>404</v>
      </c>
      <c r="IJ23" s="46" t="s">
        <v>1030</v>
      </c>
      <c r="IK23" s="47">
        <v>404</v>
      </c>
      <c r="IL23" s="46" t="s">
        <v>1030</v>
      </c>
      <c r="IM23" s="47">
        <v>404</v>
      </c>
      <c r="IN23" s="46" t="s">
        <v>1030</v>
      </c>
      <c r="IO23" s="47">
        <v>404</v>
      </c>
      <c r="IP23" s="46" t="s">
        <v>1030</v>
      </c>
      <c r="IQ23" s="47">
        <v>404</v>
      </c>
      <c r="IR23" s="46" t="s">
        <v>1030</v>
      </c>
      <c r="IS23" s="47">
        <v>404</v>
      </c>
      <c r="IT23" s="46" t="s">
        <v>1030</v>
      </c>
      <c r="IU23" s="47">
        <v>404</v>
      </c>
      <c r="IV23" s="46" t="s">
        <v>1030</v>
      </c>
    </row>
    <row r="24" spans="1:256" s="43" customFormat="1" ht="20.100000000000001" customHeight="1">
      <c r="A24" s="362">
        <v>506</v>
      </c>
      <c r="B24" s="363" t="s">
        <v>1760</v>
      </c>
      <c r="C24" s="42"/>
    </row>
    <row r="25" spans="1:256" s="43" customFormat="1" ht="20.100000000000001" customHeight="1">
      <c r="A25" s="44">
        <v>509</v>
      </c>
      <c r="B25" s="446" t="s">
        <v>1031</v>
      </c>
      <c r="C25" s="42"/>
    </row>
    <row r="26" spans="1:256" s="43" customFormat="1" ht="20.100000000000001" customHeight="1">
      <c r="A26" s="381">
        <v>600</v>
      </c>
      <c r="B26" s="385" t="s">
        <v>43</v>
      </c>
      <c r="C26" s="42"/>
    </row>
    <row r="27" spans="1:256" s="43" customFormat="1" ht="20.100000000000001" customHeight="1">
      <c r="A27" s="360">
        <v>601</v>
      </c>
      <c r="B27" s="364" t="s">
        <v>1032</v>
      </c>
      <c r="C27" s="42"/>
    </row>
    <row r="28" spans="1:256" s="43" customFormat="1" ht="20.100000000000001" customHeight="1">
      <c r="A28" s="360">
        <v>602</v>
      </c>
      <c r="B28" s="364" t="s">
        <v>1033</v>
      </c>
      <c r="C28" s="42"/>
    </row>
    <row r="29" spans="1:256" s="43" customFormat="1" ht="20.100000000000001" customHeight="1">
      <c r="A29" s="362">
        <v>603</v>
      </c>
      <c r="B29" s="363" t="s">
        <v>1761</v>
      </c>
      <c r="C29" s="42"/>
    </row>
    <row r="30" spans="1:256" s="43" customFormat="1" ht="20.100000000000001" customHeight="1">
      <c r="A30" s="360">
        <v>609</v>
      </c>
      <c r="B30" s="364" t="s">
        <v>1034</v>
      </c>
      <c r="C30" s="42"/>
    </row>
    <row r="31" spans="1:256" s="43" customFormat="1" ht="20.100000000000001" customHeight="1">
      <c r="A31" s="381">
        <v>700</v>
      </c>
      <c r="B31" s="382" t="s">
        <v>756</v>
      </c>
      <c r="C31" s="42"/>
    </row>
    <row r="32" spans="1:256" s="43" customFormat="1" ht="20.100000000000001" customHeight="1">
      <c r="A32" s="360">
        <v>701</v>
      </c>
      <c r="B32" s="361" t="s">
        <v>1762</v>
      </c>
      <c r="C32" s="42"/>
    </row>
    <row r="33" spans="1:3" s="43" customFormat="1" ht="20.100000000000001" customHeight="1">
      <c r="A33" s="360">
        <v>702</v>
      </c>
      <c r="B33" s="361" t="s">
        <v>1036</v>
      </c>
      <c r="C33" s="42"/>
    </row>
    <row r="34" spans="1:3" s="43" customFormat="1" ht="20.100000000000001" customHeight="1">
      <c r="A34" s="360">
        <v>703</v>
      </c>
      <c r="B34" s="361" t="s">
        <v>1037</v>
      </c>
      <c r="C34" s="42"/>
    </row>
    <row r="35" spans="1:3" s="43" customFormat="1" ht="20.100000000000001" customHeight="1">
      <c r="A35" s="360">
        <v>704</v>
      </c>
      <c r="B35" s="361" t="s">
        <v>1038</v>
      </c>
      <c r="C35" s="42"/>
    </row>
    <row r="36" spans="1:3" s="43" customFormat="1" ht="20.100000000000001" customHeight="1">
      <c r="A36" s="360">
        <v>709</v>
      </c>
      <c r="B36" s="361" t="s">
        <v>179</v>
      </c>
      <c r="C36" s="42"/>
    </row>
    <row r="37" spans="1:3" ht="15.75"/>
    <row r="38" spans="1:3" s="48" customFormat="1" ht="15.75">
      <c r="B38" s="45"/>
    </row>
    <row r="39" spans="1:3" s="48" customFormat="1" ht="15.75">
      <c r="B39" s="45"/>
    </row>
    <row r="40" spans="1:3" s="48" customFormat="1" ht="15.75">
      <c r="B40" s="45"/>
    </row>
    <row r="41" spans="1:3" s="48" customFormat="1" ht="15.75">
      <c r="B41" s="45"/>
    </row>
    <row r="42" spans="1:3" s="48" customFormat="1" ht="15.75">
      <c r="B42" s="45"/>
    </row>
    <row r="43" spans="1:3" s="48" customFormat="1" ht="15.75">
      <c r="B43" s="45"/>
    </row>
    <row r="44" spans="1:3" s="48" customFormat="1" ht="15.75">
      <c r="B44" s="45"/>
    </row>
    <row r="45" spans="1:3" ht="15" customHeight="1"/>
    <row r="46" spans="1:3" ht="15" customHeight="1"/>
    <row r="47" spans="1:3" ht="15" customHeight="1"/>
    <row r="48" spans="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5.xml><?xml version="1.0" encoding="utf-8"?>
<worksheet xmlns="http://schemas.openxmlformats.org/spreadsheetml/2006/main" xmlns:r="http://schemas.openxmlformats.org/officeDocument/2006/relationships">
  <dimension ref="A1:L24"/>
  <sheetViews>
    <sheetView workbookViewId="0">
      <selection activeCell="D9" sqref="D9"/>
    </sheetView>
  </sheetViews>
  <sheetFormatPr baseColWidth="10" defaultRowHeight="1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c r="A1" s="785" t="s">
        <v>1757</v>
      </c>
      <c r="B1" s="785"/>
      <c r="C1" s="785"/>
      <c r="D1" s="785"/>
      <c r="E1" s="366"/>
    </row>
    <row r="2" spans="1:5" ht="36" customHeight="1" thickBot="1">
      <c r="A2" s="401" t="s">
        <v>1696</v>
      </c>
      <c r="B2" s="791" t="s">
        <v>1697</v>
      </c>
      <c r="C2" s="791"/>
      <c r="D2" s="402" t="s">
        <v>1698</v>
      </c>
      <c r="E2" s="365"/>
    </row>
    <row r="3" spans="1:5" ht="15" customHeight="1">
      <c r="A3" s="789" t="s">
        <v>1699</v>
      </c>
      <c r="B3" s="403" t="s">
        <v>1706</v>
      </c>
      <c r="C3" s="404"/>
      <c r="D3" s="793" t="s">
        <v>1711</v>
      </c>
    </row>
    <row r="4" spans="1:5">
      <c r="A4" s="792"/>
      <c r="B4" s="367" t="s">
        <v>1700</v>
      </c>
      <c r="C4" s="368" t="s">
        <v>1707</v>
      </c>
      <c r="D4" s="794"/>
    </row>
    <row r="5" spans="1:5">
      <c r="A5" s="792"/>
      <c r="B5" s="369" t="s">
        <v>1700</v>
      </c>
      <c r="C5" s="370" t="s">
        <v>1708</v>
      </c>
      <c r="D5" s="795"/>
    </row>
    <row r="6" spans="1:5" ht="39" customHeight="1" thickBot="1">
      <c r="A6" s="790"/>
      <c r="B6" s="405" t="s">
        <v>1700</v>
      </c>
      <c r="C6" s="406" t="s">
        <v>1709</v>
      </c>
      <c r="D6" s="407" t="s">
        <v>1712</v>
      </c>
    </row>
    <row r="7" spans="1:5" ht="4.5" customHeight="1" thickBot="1">
      <c r="A7" s="419"/>
      <c r="B7" s="419"/>
      <c r="C7" s="423"/>
      <c r="D7" s="424"/>
    </row>
    <row r="8" spans="1:5" ht="116.25" customHeight="1">
      <c r="A8" s="796" t="s">
        <v>1701</v>
      </c>
      <c r="B8" s="408" t="s">
        <v>1700</v>
      </c>
      <c r="C8" s="409" t="s">
        <v>1710</v>
      </c>
      <c r="D8" s="410" t="s">
        <v>1702</v>
      </c>
    </row>
    <row r="9" spans="1:5" ht="76.5" customHeight="1">
      <c r="A9" s="797"/>
      <c r="B9" s="393" t="s">
        <v>1700</v>
      </c>
      <c r="C9" s="392" t="s">
        <v>1713</v>
      </c>
      <c r="D9" s="395" t="s">
        <v>1763</v>
      </c>
    </row>
    <row r="10" spans="1:5" ht="72" customHeight="1">
      <c r="A10" s="797"/>
      <c r="B10" s="393" t="s">
        <v>1700</v>
      </c>
      <c r="C10" s="394" t="s">
        <v>1714</v>
      </c>
      <c r="D10" s="395" t="s">
        <v>1703</v>
      </c>
    </row>
    <row r="11" spans="1:5" ht="36" customHeight="1">
      <c r="A11" s="797"/>
      <c r="B11" s="393" t="s">
        <v>1700</v>
      </c>
      <c r="C11" s="394" t="s">
        <v>1715</v>
      </c>
      <c r="D11" s="396" t="s">
        <v>1716</v>
      </c>
    </row>
    <row r="12" spans="1:5" ht="56.25" customHeight="1">
      <c r="A12" s="797"/>
      <c r="B12" s="393" t="s">
        <v>1700</v>
      </c>
      <c r="C12" s="394" t="s">
        <v>1717</v>
      </c>
      <c r="D12" s="395" t="s">
        <v>1718</v>
      </c>
    </row>
    <row r="13" spans="1:5" ht="37.5" customHeight="1">
      <c r="A13" s="797"/>
      <c r="B13" s="393" t="s">
        <v>1700</v>
      </c>
      <c r="C13" s="394" t="s">
        <v>1719</v>
      </c>
      <c r="D13" s="395" t="s">
        <v>1721</v>
      </c>
    </row>
    <row r="14" spans="1:5" ht="38.25" customHeight="1" thickBot="1">
      <c r="A14" s="798"/>
      <c r="B14" s="411" t="s">
        <v>1700</v>
      </c>
      <c r="C14" s="412" t="s">
        <v>1720</v>
      </c>
      <c r="D14" s="413" t="s">
        <v>1722</v>
      </c>
    </row>
    <row r="15" spans="1:5" ht="4.5" customHeight="1" thickBot="1">
      <c r="A15" s="290"/>
      <c r="B15" s="425"/>
      <c r="C15" s="426"/>
      <c r="D15" s="427"/>
    </row>
    <row r="16" spans="1:5" ht="43.5" customHeight="1">
      <c r="A16" s="799" t="s">
        <v>1705</v>
      </c>
      <c r="B16" s="414" t="s">
        <v>1700</v>
      </c>
      <c r="C16" s="415" t="s">
        <v>1730</v>
      </c>
      <c r="D16" s="416" t="s">
        <v>1727</v>
      </c>
    </row>
    <row r="17" spans="1:4" ht="50.25" customHeight="1">
      <c r="A17" s="800"/>
      <c r="B17" s="371" t="s">
        <v>1700</v>
      </c>
      <c r="C17" s="372" t="s">
        <v>1731</v>
      </c>
      <c r="D17" s="397" t="s">
        <v>1723</v>
      </c>
    </row>
    <row r="18" spans="1:4" ht="54.75" customHeight="1" thickBot="1">
      <c r="A18" s="801"/>
      <c r="B18" s="398" t="s">
        <v>1700</v>
      </c>
      <c r="C18" s="399" t="s">
        <v>1732</v>
      </c>
      <c r="D18" s="400" t="s">
        <v>1724</v>
      </c>
    </row>
    <row r="19" spans="1:4" ht="4.5" customHeight="1" thickBot="1">
      <c r="A19" s="428"/>
      <c r="B19" s="429"/>
      <c r="C19" s="426"/>
      <c r="D19" s="427"/>
    </row>
    <row r="20" spans="1:4" ht="59.25" customHeight="1">
      <c r="A20" s="787" t="s">
        <v>1725</v>
      </c>
      <c r="B20" s="417" t="s">
        <v>1700</v>
      </c>
      <c r="C20" s="418" t="s">
        <v>1733</v>
      </c>
      <c r="D20" s="410" t="s">
        <v>1735</v>
      </c>
    </row>
    <row r="21" spans="1:4" ht="25.5" customHeight="1" thickBot="1">
      <c r="A21" s="788"/>
      <c r="B21" s="411" t="s">
        <v>1700</v>
      </c>
      <c r="C21" s="412" t="s">
        <v>1734</v>
      </c>
      <c r="D21" s="413" t="s">
        <v>1736</v>
      </c>
    </row>
    <row r="22" spans="1:4" ht="4.5" customHeight="1" thickBot="1">
      <c r="A22" s="430"/>
      <c r="B22" s="420"/>
      <c r="C22" s="421"/>
      <c r="D22" s="422"/>
    </row>
    <row r="23" spans="1:4" ht="37.5" customHeight="1">
      <c r="A23" s="789" t="s">
        <v>1726</v>
      </c>
      <c r="B23" s="414" t="s">
        <v>1700</v>
      </c>
      <c r="C23" s="415" t="s">
        <v>1729</v>
      </c>
      <c r="D23" s="416" t="s">
        <v>1737</v>
      </c>
    </row>
    <row r="24" spans="1:4" ht="29.25" customHeight="1" thickBot="1">
      <c r="A24" s="790"/>
      <c r="B24" s="398" t="s">
        <v>1700</v>
      </c>
      <c r="C24" s="399" t="s">
        <v>1728</v>
      </c>
      <c r="D24" s="400" t="s">
        <v>1738</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2016&amp;R&amp;10Página &amp;P de &amp;N</oddFooter>
  </headerFooter>
  <drawing r:id="rId2"/>
</worksheet>
</file>

<file path=xl/worksheets/sheet2.xml><?xml version="1.0" encoding="utf-8"?>
<worksheet xmlns="http://schemas.openxmlformats.org/spreadsheetml/2006/main" xmlns:r="http://schemas.openxmlformats.org/officeDocument/2006/relationships">
  <sheetPr codeName="Hoja3">
    <tabColor rgb="FFA15517"/>
  </sheetPr>
  <dimension ref="B1:C16"/>
  <sheetViews>
    <sheetView showGridLines="0" showRuler="0" topLeftCell="B1" zoomScale="90" zoomScaleNormal="90" workbookViewId="0">
      <selection activeCell="C5" sqref="C5:C15"/>
    </sheetView>
  </sheetViews>
  <sheetFormatPr baseColWidth="10" defaultRowHeight="15"/>
  <cols>
    <col min="1" max="1" width="3.140625" customWidth="1"/>
    <col min="2" max="2" width="7.28515625" customWidth="1"/>
    <col min="3" max="3" width="110.85546875" customWidth="1"/>
  </cols>
  <sheetData>
    <row r="1" spans="2:3" ht="23.25" customHeight="1" thickTop="1">
      <c r="B1" s="463" t="s">
        <v>1610</v>
      </c>
      <c r="C1" s="464"/>
    </row>
    <row r="2" spans="2:3" ht="18" customHeight="1">
      <c r="B2" s="465"/>
      <c r="C2" s="466"/>
    </row>
    <row r="3" spans="2:3" ht="21">
      <c r="B3" s="162"/>
      <c r="C3" s="163" t="str">
        <f>'Objetivos PMD'!$B$3</f>
        <v>Municipio:  SISTEMA DIF JALOSTOTITLAN, JALISCO</v>
      </c>
    </row>
    <row r="4" spans="2:3" ht="21">
      <c r="B4" s="162" t="s">
        <v>0</v>
      </c>
      <c r="C4" s="164" t="s">
        <v>5</v>
      </c>
    </row>
    <row r="5" spans="2:3" ht="34.5" customHeight="1">
      <c r="B5" s="70">
        <v>1</v>
      </c>
      <c r="C5" s="72" t="s">
        <v>1806</v>
      </c>
    </row>
    <row r="6" spans="2:3" ht="34.5" customHeight="1">
      <c r="B6" s="70">
        <v>2</v>
      </c>
      <c r="C6" s="458" t="s">
        <v>1807</v>
      </c>
    </row>
    <row r="7" spans="2:3" ht="34.5" customHeight="1">
      <c r="B7" s="70">
        <v>3</v>
      </c>
      <c r="C7" s="50" t="s">
        <v>1808</v>
      </c>
    </row>
    <row r="8" spans="2:3" ht="34.5" customHeight="1">
      <c r="B8" s="70">
        <v>4</v>
      </c>
      <c r="C8" s="50" t="s">
        <v>1809</v>
      </c>
    </row>
    <row r="9" spans="2:3" ht="34.5" customHeight="1">
      <c r="B9" s="70">
        <v>5</v>
      </c>
      <c r="C9" s="72" t="s">
        <v>1810</v>
      </c>
    </row>
    <row r="10" spans="2:3" ht="34.5" customHeight="1">
      <c r="B10" s="70">
        <v>6</v>
      </c>
      <c r="C10" s="50" t="s">
        <v>1811</v>
      </c>
    </row>
    <row r="11" spans="2:3" ht="34.5" customHeight="1">
      <c r="B11" s="70">
        <v>7</v>
      </c>
      <c r="C11" s="72" t="s">
        <v>1812</v>
      </c>
    </row>
    <row r="12" spans="2:3" ht="34.5" customHeight="1">
      <c r="B12" s="70">
        <v>8</v>
      </c>
      <c r="C12" s="50" t="s">
        <v>1813</v>
      </c>
    </row>
    <row r="13" spans="2:3" ht="34.5" customHeight="1">
      <c r="B13" s="70">
        <v>9</v>
      </c>
      <c r="C13" s="50" t="s">
        <v>1814</v>
      </c>
    </row>
    <row r="14" spans="2:3" ht="34.5" customHeight="1">
      <c r="B14" s="70">
        <v>10</v>
      </c>
      <c r="C14" s="50" t="s">
        <v>1815</v>
      </c>
    </row>
    <row r="15" spans="2:3" ht="34.5" customHeight="1" thickBot="1">
      <c r="B15" s="71">
        <v>11</v>
      </c>
      <c r="C15" s="51" t="s">
        <v>1816</v>
      </c>
    </row>
    <row r="16" spans="2:3" ht="15.75" thickTop="1"/>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legacyDrawing r:id="rId2"/>
</worksheet>
</file>

<file path=xl/worksheets/sheet3.xml><?xml version="1.0" encoding="utf-8"?>
<worksheet xmlns="http://schemas.openxmlformats.org/spreadsheetml/2006/main" xmlns:r="http://schemas.openxmlformats.org/officeDocument/2006/relationships">
  <dimension ref="B1:CE29"/>
  <sheetViews>
    <sheetView showGridLines="0" workbookViewId="0">
      <selection activeCell="B4" sqref="B4"/>
    </sheetView>
  </sheetViews>
  <sheetFormatPr baseColWidth="10" defaultRowHeight="1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c r="B1" s="467" t="s">
        <v>1779</v>
      </c>
      <c r="C1" s="468"/>
      <c r="D1" s="468"/>
      <c r="E1" s="468"/>
      <c r="F1" s="468"/>
      <c r="G1" s="468"/>
      <c r="H1" s="468"/>
      <c r="I1" s="468"/>
      <c r="J1" s="468"/>
      <c r="K1" s="468"/>
      <c r="L1" s="468"/>
      <c r="M1" s="468"/>
      <c r="N1" s="468"/>
      <c r="O1" s="468"/>
      <c r="P1" s="468"/>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c r="BZ1" s="469"/>
      <c r="CA1" s="469"/>
      <c r="CB1" s="469"/>
      <c r="CC1" s="470"/>
    </row>
    <row r="2" spans="2:83" ht="9" customHeight="1">
      <c r="B2" s="471"/>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c r="AW2" s="472"/>
      <c r="AX2" s="472"/>
      <c r="AY2" s="472"/>
      <c r="AZ2" s="472"/>
      <c r="BA2" s="472"/>
      <c r="BB2" s="472"/>
      <c r="BC2" s="472"/>
      <c r="BD2" s="472"/>
      <c r="BE2" s="472"/>
      <c r="BF2" s="472"/>
      <c r="BG2" s="472"/>
      <c r="BH2" s="472"/>
      <c r="BI2" s="472"/>
      <c r="BJ2" s="472"/>
      <c r="BK2" s="472"/>
      <c r="BL2" s="472"/>
      <c r="BM2" s="472"/>
      <c r="BN2" s="472"/>
      <c r="BO2" s="472"/>
      <c r="BP2" s="472"/>
      <c r="BQ2" s="472"/>
      <c r="BR2" s="472"/>
      <c r="BS2" s="472"/>
      <c r="BT2" s="472"/>
      <c r="BU2" s="472"/>
      <c r="BV2" s="472"/>
      <c r="BW2" s="472"/>
      <c r="BX2" s="472"/>
      <c r="BY2" s="472"/>
      <c r="BZ2" s="472"/>
      <c r="CA2" s="472"/>
      <c r="CB2" s="472"/>
      <c r="CC2" s="473"/>
    </row>
    <row r="3" spans="2:83" ht="15" customHeight="1">
      <c r="B3" s="474" t="s">
        <v>1845</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49"/>
      <c r="BD3" s="449"/>
      <c r="BE3" s="449"/>
      <c r="BF3" s="449"/>
      <c r="BG3" s="449"/>
      <c r="BH3" s="449"/>
      <c r="BI3" s="449"/>
      <c r="BJ3" s="449"/>
      <c r="BK3" s="449"/>
      <c r="BL3" s="449"/>
      <c r="BM3" s="449"/>
      <c r="BN3" s="165"/>
      <c r="BO3" s="165"/>
      <c r="BP3" s="165"/>
      <c r="BQ3" s="165"/>
      <c r="BR3" s="165"/>
      <c r="BS3" s="165"/>
      <c r="BT3" s="165"/>
      <c r="BU3" s="165"/>
      <c r="BV3" s="165"/>
      <c r="BW3" s="165"/>
      <c r="BX3" s="165"/>
      <c r="BY3" s="165"/>
      <c r="BZ3" s="165"/>
      <c r="CA3" s="165"/>
      <c r="CB3" s="165"/>
      <c r="CC3" s="166"/>
      <c r="CD3" s="167"/>
    </row>
    <row r="4" spans="2:83" s="1" customFormat="1" ht="15" customHeight="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row>
    <row r="5" spans="2:83" ht="22.5" customHeight="1">
      <c r="B5" s="476" t="s">
        <v>1772</v>
      </c>
      <c r="C5" s="476"/>
      <c r="D5" s="476"/>
      <c r="E5" s="476"/>
      <c r="F5" s="476"/>
      <c r="G5" s="476"/>
      <c r="H5" s="476"/>
      <c r="I5" s="476"/>
      <c r="J5" s="476"/>
      <c r="K5" s="476"/>
      <c r="L5" s="476"/>
      <c r="M5" s="476"/>
      <c r="N5" s="476"/>
      <c r="O5" s="476"/>
      <c r="P5" s="476"/>
      <c r="Q5" s="476"/>
      <c r="R5" s="476"/>
      <c r="S5" s="476"/>
      <c r="T5" s="476"/>
      <c r="U5" s="476"/>
      <c r="V5" s="476"/>
      <c r="W5" s="476" t="s">
        <v>1611</v>
      </c>
      <c r="X5" s="476"/>
      <c r="Y5" s="476"/>
      <c r="Z5" s="476"/>
      <c r="AA5" s="476"/>
      <c r="AB5" s="476"/>
      <c r="AC5" s="476"/>
      <c r="AD5" s="476" t="s">
        <v>1780</v>
      </c>
      <c r="AE5" s="476"/>
      <c r="AF5" s="476"/>
      <c r="AG5" s="476"/>
      <c r="AH5" s="476"/>
      <c r="AI5" s="476"/>
      <c r="AJ5" s="476"/>
      <c r="AK5" s="476" t="s">
        <v>1612</v>
      </c>
      <c r="AL5" s="476"/>
      <c r="AM5" s="476"/>
      <c r="AN5" s="476"/>
      <c r="AO5" s="476"/>
      <c r="AP5" s="476"/>
      <c r="AQ5" s="476"/>
      <c r="AR5" s="476"/>
      <c r="AS5" s="476"/>
      <c r="AT5" s="476"/>
      <c r="AU5" s="476"/>
      <c r="AV5" s="476" t="s">
        <v>1613</v>
      </c>
      <c r="AW5" s="476"/>
      <c r="AX5" s="476"/>
      <c r="AY5" s="476"/>
      <c r="AZ5" s="476"/>
      <c r="BA5" s="476"/>
      <c r="BB5" s="476"/>
      <c r="BC5" s="477" t="s">
        <v>1614</v>
      </c>
      <c r="BD5" s="478"/>
      <c r="BE5" s="478"/>
      <c r="BF5" s="478"/>
      <c r="BG5" s="478"/>
      <c r="BH5" s="478"/>
      <c r="BI5" s="478"/>
      <c r="BJ5" s="478"/>
      <c r="BK5" s="478"/>
      <c r="BL5" s="478"/>
      <c r="BM5" s="479"/>
      <c r="BN5" s="483" t="s">
        <v>1337</v>
      </c>
      <c r="BO5" s="483"/>
      <c r="BP5" s="483"/>
      <c r="BQ5" s="483"/>
      <c r="BR5" s="483"/>
      <c r="BS5" s="483"/>
      <c r="BT5" s="483"/>
      <c r="BU5" s="483"/>
      <c r="BV5" s="483"/>
      <c r="BW5" s="483"/>
      <c r="BX5" s="483"/>
      <c r="BY5" s="483"/>
      <c r="BZ5" s="483"/>
      <c r="CA5" s="483"/>
      <c r="CB5" s="483"/>
      <c r="CC5" s="483"/>
      <c r="CD5" s="483"/>
      <c r="CE5" s="483"/>
    </row>
    <row r="6" spans="2:83" ht="21.75" customHeight="1">
      <c r="B6" s="476"/>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80"/>
      <c r="BD6" s="481"/>
      <c r="BE6" s="481"/>
      <c r="BF6" s="481"/>
      <c r="BG6" s="481"/>
      <c r="BH6" s="481"/>
      <c r="BI6" s="481"/>
      <c r="BJ6" s="481"/>
      <c r="BK6" s="481"/>
      <c r="BL6" s="481"/>
      <c r="BM6" s="482"/>
      <c r="BN6" s="483" t="s">
        <v>1334</v>
      </c>
      <c r="BO6" s="483"/>
      <c r="BP6" s="483"/>
      <c r="BQ6" s="483"/>
      <c r="BR6" s="483"/>
      <c r="BS6" s="483"/>
      <c r="BT6" s="483" t="s">
        <v>1335</v>
      </c>
      <c r="BU6" s="483"/>
      <c r="BV6" s="483"/>
      <c r="BW6" s="483"/>
      <c r="BX6" s="483"/>
      <c r="BY6" s="483"/>
      <c r="BZ6" s="483" t="s">
        <v>1336</v>
      </c>
      <c r="CA6" s="483"/>
      <c r="CB6" s="483"/>
      <c r="CC6" s="483"/>
      <c r="CD6" s="483"/>
      <c r="CE6" s="483"/>
    </row>
    <row r="7" spans="2:83" ht="57.95" customHeight="1">
      <c r="B7" s="484"/>
      <c r="C7" s="485"/>
      <c r="D7" s="485"/>
      <c r="E7" s="485"/>
      <c r="F7" s="485"/>
      <c r="G7" s="485"/>
      <c r="H7" s="485"/>
      <c r="I7" s="485"/>
      <c r="J7" s="485"/>
      <c r="K7" s="485"/>
      <c r="L7" s="485"/>
      <c r="M7" s="485"/>
      <c r="N7" s="485"/>
      <c r="O7" s="485"/>
      <c r="P7" s="485"/>
      <c r="Q7" s="486"/>
      <c r="R7" s="486"/>
      <c r="S7" s="486"/>
      <c r="T7" s="486"/>
      <c r="U7" s="486"/>
      <c r="V7" s="487"/>
      <c r="W7" s="484"/>
      <c r="X7" s="486"/>
      <c r="Y7" s="486"/>
      <c r="Z7" s="486"/>
      <c r="AA7" s="486"/>
      <c r="AB7" s="486"/>
      <c r="AC7" s="487"/>
      <c r="AD7" s="491"/>
      <c r="AE7" s="492"/>
      <c r="AF7" s="492"/>
      <c r="AG7" s="492"/>
      <c r="AH7" s="492"/>
      <c r="AI7" s="492"/>
      <c r="AJ7" s="493"/>
      <c r="AK7" s="484"/>
      <c r="AL7" s="485"/>
      <c r="AM7" s="485"/>
      <c r="AN7" s="485"/>
      <c r="AO7" s="485"/>
      <c r="AP7" s="486"/>
      <c r="AQ7" s="486"/>
      <c r="AR7" s="486"/>
      <c r="AS7" s="486"/>
      <c r="AT7" s="486"/>
      <c r="AU7" s="487"/>
      <c r="AV7" s="484"/>
      <c r="AW7" s="486"/>
      <c r="AX7" s="486"/>
      <c r="AY7" s="486"/>
      <c r="AZ7" s="486"/>
      <c r="BA7" s="486"/>
      <c r="BB7" s="487"/>
      <c r="BC7" s="497"/>
      <c r="BD7" s="486"/>
      <c r="BE7" s="486"/>
      <c r="BF7" s="486"/>
      <c r="BG7" s="486"/>
      <c r="BH7" s="486"/>
      <c r="BI7" s="486"/>
      <c r="BJ7" s="486"/>
      <c r="BK7" s="486"/>
      <c r="BL7" s="486"/>
      <c r="BM7" s="487"/>
      <c r="BN7" s="497"/>
      <c r="BO7" s="485"/>
      <c r="BP7" s="485"/>
      <c r="BQ7" s="485"/>
      <c r="BR7" s="485"/>
      <c r="BS7" s="498"/>
      <c r="BT7" s="497"/>
      <c r="BU7" s="485"/>
      <c r="BV7" s="485"/>
      <c r="BW7" s="485"/>
      <c r="BX7" s="485"/>
      <c r="BY7" s="498"/>
      <c r="BZ7" s="497"/>
      <c r="CA7" s="485"/>
      <c r="CB7" s="485"/>
      <c r="CC7" s="485"/>
      <c r="CD7" s="485"/>
      <c r="CE7" s="498"/>
    </row>
    <row r="8" spans="2:83">
      <c r="B8" s="488"/>
      <c r="C8" s="489"/>
      <c r="D8" s="489"/>
      <c r="E8" s="489"/>
      <c r="F8" s="489"/>
      <c r="G8" s="489"/>
      <c r="H8" s="489"/>
      <c r="I8" s="489"/>
      <c r="J8" s="489"/>
      <c r="K8" s="489"/>
      <c r="L8" s="489"/>
      <c r="M8" s="489"/>
      <c r="N8" s="489"/>
      <c r="O8" s="489"/>
      <c r="P8" s="489"/>
      <c r="Q8" s="489"/>
      <c r="R8" s="489"/>
      <c r="S8" s="489"/>
      <c r="T8" s="489"/>
      <c r="U8" s="489"/>
      <c r="V8" s="490"/>
      <c r="W8" s="488"/>
      <c r="X8" s="489"/>
      <c r="Y8" s="489"/>
      <c r="Z8" s="489"/>
      <c r="AA8" s="489"/>
      <c r="AB8" s="489"/>
      <c r="AC8" s="490"/>
      <c r="AD8" s="494"/>
      <c r="AE8" s="495"/>
      <c r="AF8" s="495"/>
      <c r="AG8" s="495"/>
      <c r="AH8" s="495"/>
      <c r="AI8" s="495"/>
      <c r="AJ8" s="496"/>
      <c r="AK8" s="488"/>
      <c r="AL8" s="489"/>
      <c r="AM8" s="489"/>
      <c r="AN8" s="489"/>
      <c r="AO8" s="489"/>
      <c r="AP8" s="489"/>
      <c r="AQ8" s="489"/>
      <c r="AR8" s="489"/>
      <c r="AS8" s="489"/>
      <c r="AT8" s="489"/>
      <c r="AU8" s="490"/>
      <c r="AV8" s="488"/>
      <c r="AW8" s="489"/>
      <c r="AX8" s="489"/>
      <c r="AY8" s="489"/>
      <c r="AZ8" s="489"/>
      <c r="BA8" s="489"/>
      <c r="BB8" s="490"/>
      <c r="BC8" s="488"/>
      <c r="BD8" s="489"/>
      <c r="BE8" s="489"/>
      <c r="BF8" s="489"/>
      <c r="BG8" s="489"/>
      <c r="BH8" s="489"/>
      <c r="BI8" s="489"/>
      <c r="BJ8" s="489"/>
      <c r="BK8" s="489"/>
      <c r="BL8" s="489"/>
      <c r="BM8" s="490"/>
      <c r="BN8" s="499"/>
      <c r="BO8" s="500"/>
      <c r="BP8" s="500"/>
      <c r="BQ8" s="500"/>
      <c r="BR8" s="500"/>
      <c r="BS8" s="501"/>
      <c r="BT8" s="499"/>
      <c r="BU8" s="500"/>
      <c r="BV8" s="500"/>
      <c r="BW8" s="500"/>
      <c r="BX8" s="500"/>
      <c r="BY8" s="501"/>
      <c r="BZ8" s="499"/>
      <c r="CA8" s="500"/>
      <c r="CB8" s="500"/>
      <c r="CC8" s="500"/>
      <c r="CD8" s="500"/>
      <c r="CE8" s="501"/>
    </row>
    <row r="9" spans="2:83" ht="57.95" customHeight="1">
      <c r="B9" s="502"/>
      <c r="C9" s="486"/>
      <c r="D9" s="486"/>
      <c r="E9" s="486"/>
      <c r="F9" s="486"/>
      <c r="G9" s="486"/>
      <c r="H9" s="486"/>
      <c r="I9" s="486"/>
      <c r="J9" s="486"/>
      <c r="K9" s="486"/>
      <c r="L9" s="486"/>
      <c r="M9" s="486"/>
      <c r="N9" s="486"/>
      <c r="O9" s="486"/>
      <c r="P9" s="486"/>
      <c r="Q9" s="486"/>
      <c r="R9" s="486"/>
      <c r="S9" s="486"/>
      <c r="T9" s="486"/>
      <c r="U9" s="486"/>
      <c r="V9" s="487"/>
      <c r="W9" s="484"/>
      <c r="X9" s="486"/>
      <c r="Y9" s="486"/>
      <c r="Z9" s="486"/>
      <c r="AA9" s="486"/>
      <c r="AB9" s="486"/>
      <c r="AC9" s="487"/>
      <c r="AD9" s="491"/>
      <c r="AE9" s="492"/>
      <c r="AF9" s="492"/>
      <c r="AG9" s="492"/>
      <c r="AH9" s="492"/>
      <c r="AI9" s="492"/>
      <c r="AJ9" s="493"/>
      <c r="AK9" s="484"/>
      <c r="AL9" s="485"/>
      <c r="AM9" s="485"/>
      <c r="AN9" s="485"/>
      <c r="AO9" s="485"/>
      <c r="AP9" s="486"/>
      <c r="AQ9" s="486"/>
      <c r="AR9" s="486"/>
      <c r="AS9" s="486"/>
      <c r="AT9" s="486"/>
      <c r="AU9" s="487"/>
      <c r="AV9" s="484"/>
      <c r="AW9" s="486"/>
      <c r="AX9" s="486"/>
      <c r="AY9" s="486"/>
      <c r="AZ9" s="486"/>
      <c r="BA9" s="486"/>
      <c r="BB9" s="487"/>
      <c r="BC9" s="497"/>
      <c r="BD9" s="486"/>
      <c r="BE9" s="486"/>
      <c r="BF9" s="486"/>
      <c r="BG9" s="486"/>
      <c r="BH9" s="486"/>
      <c r="BI9" s="486"/>
      <c r="BJ9" s="486"/>
      <c r="BK9" s="486"/>
      <c r="BL9" s="486"/>
      <c r="BM9" s="487"/>
      <c r="BN9" s="497"/>
      <c r="BO9" s="485"/>
      <c r="BP9" s="485"/>
      <c r="BQ9" s="485"/>
      <c r="BR9" s="485"/>
      <c r="BS9" s="498"/>
      <c r="BT9" s="497"/>
      <c r="BU9" s="486"/>
      <c r="BV9" s="486"/>
      <c r="BW9" s="486"/>
      <c r="BX9" s="486"/>
      <c r="BY9" s="487"/>
      <c r="BZ9" s="497"/>
      <c r="CA9" s="486"/>
      <c r="CB9" s="486"/>
      <c r="CC9" s="486"/>
      <c r="CD9" s="486"/>
      <c r="CE9" s="487"/>
    </row>
    <row r="10" spans="2:83">
      <c r="B10" s="488"/>
      <c r="C10" s="489"/>
      <c r="D10" s="489"/>
      <c r="E10" s="489"/>
      <c r="F10" s="489"/>
      <c r="G10" s="489"/>
      <c r="H10" s="489"/>
      <c r="I10" s="489"/>
      <c r="J10" s="489"/>
      <c r="K10" s="489"/>
      <c r="L10" s="489"/>
      <c r="M10" s="489"/>
      <c r="N10" s="489"/>
      <c r="O10" s="489"/>
      <c r="P10" s="489"/>
      <c r="Q10" s="489"/>
      <c r="R10" s="489"/>
      <c r="S10" s="489"/>
      <c r="T10" s="489"/>
      <c r="U10" s="489"/>
      <c r="V10" s="490"/>
      <c r="W10" s="488"/>
      <c r="X10" s="489"/>
      <c r="Y10" s="489"/>
      <c r="Z10" s="489"/>
      <c r="AA10" s="489"/>
      <c r="AB10" s="489"/>
      <c r="AC10" s="490"/>
      <c r="AD10" s="494"/>
      <c r="AE10" s="495"/>
      <c r="AF10" s="495"/>
      <c r="AG10" s="495"/>
      <c r="AH10" s="495"/>
      <c r="AI10" s="495"/>
      <c r="AJ10" s="496"/>
      <c r="AK10" s="488"/>
      <c r="AL10" s="489"/>
      <c r="AM10" s="489"/>
      <c r="AN10" s="489"/>
      <c r="AO10" s="489"/>
      <c r="AP10" s="489"/>
      <c r="AQ10" s="489"/>
      <c r="AR10" s="489"/>
      <c r="AS10" s="489"/>
      <c r="AT10" s="489"/>
      <c r="AU10" s="490"/>
      <c r="AV10" s="488"/>
      <c r="AW10" s="489"/>
      <c r="AX10" s="489"/>
      <c r="AY10" s="489"/>
      <c r="AZ10" s="489"/>
      <c r="BA10" s="489"/>
      <c r="BB10" s="490"/>
      <c r="BC10" s="488"/>
      <c r="BD10" s="489"/>
      <c r="BE10" s="489"/>
      <c r="BF10" s="489"/>
      <c r="BG10" s="489"/>
      <c r="BH10" s="489"/>
      <c r="BI10" s="489"/>
      <c r="BJ10" s="489"/>
      <c r="BK10" s="489"/>
      <c r="BL10" s="489"/>
      <c r="BM10" s="490"/>
      <c r="BN10" s="499"/>
      <c r="BO10" s="500"/>
      <c r="BP10" s="500"/>
      <c r="BQ10" s="500"/>
      <c r="BR10" s="500"/>
      <c r="BS10" s="501"/>
      <c r="BT10" s="488"/>
      <c r="BU10" s="489"/>
      <c r="BV10" s="489"/>
      <c r="BW10" s="489"/>
      <c r="BX10" s="489"/>
      <c r="BY10" s="490"/>
      <c r="BZ10" s="488"/>
      <c r="CA10" s="489"/>
      <c r="CB10" s="489"/>
      <c r="CC10" s="489"/>
      <c r="CD10" s="489"/>
      <c r="CE10" s="490"/>
    </row>
    <row r="11" spans="2:83" ht="57.95" customHeight="1">
      <c r="B11" s="502"/>
      <c r="C11" s="486"/>
      <c r="D11" s="486"/>
      <c r="E11" s="486"/>
      <c r="F11" s="486"/>
      <c r="G11" s="486"/>
      <c r="H11" s="486"/>
      <c r="I11" s="486"/>
      <c r="J11" s="486"/>
      <c r="K11" s="486"/>
      <c r="L11" s="486"/>
      <c r="M11" s="486"/>
      <c r="N11" s="486"/>
      <c r="O11" s="486"/>
      <c r="P11" s="486"/>
      <c r="Q11" s="486"/>
      <c r="R11" s="486"/>
      <c r="S11" s="486"/>
      <c r="T11" s="486"/>
      <c r="U11" s="486"/>
      <c r="V11" s="487"/>
      <c r="W11" s="484"/>
      <c r="X11" s="486"/>
      <c r="Y11" s="486"/>
      <c r="Z11" s="486"/>
      <c r="AA11" s="486"/>
      <c r="AB11" s="486"/>
      <c r="AC11" s="487"/>
      <c r="AD11" s="491"/>
      <c r="AE11" s="492"/>
      <c r="AF11" s="492"/>
      <c r="AG11" s="492"/>
      <c r="AH11" s="492"/>
      <c r="AI11" s="492"/>
      <c r="AJ11" s="493"/>
      <c r="AK11" s="502"/>
      <c r="AL11" s="486"/>
      <c r="AM11" s="486"/>
      <c r="AN11" s="486"/>
      <c r="AO11" s="486"/>
      <c r="AP11" s="486"/>
      <c r="AQ11" s="486"/>
      <c r="AR11" s="486"/>
      <c r="AS11" s="486"/>
      <c r="AT11" s="486"/>
      <c r="AU11" s="487"/>
      <c r="AV11" s="502"/>
      <c r="AW11" s="486"/>
      <c r="AX11" s="486"/>
      <c r="AY11" s="486"/>
      <c r="AZ11" s="486"/>
      <c r="BA11" s="486"/>
      <c r="BB11" s="487"/>
      <c r="BC11" s="502"/>
      <c r="BD11" s="486"/>
      <c r="BE11" s="486"/>
      <c r="BF11" s="486"/>
      <c r="BG11" s="486"/>
      <c r="BH11" s="486"/>
      <c r="BI11" s="486"/>
      <c r="BJ11" s="486"/>
      <c r="BK11" s="486"/>
      <c r="BL11" s="486"/>
      <c r="BM11" s="487"/>
      <c r="BN11" s="502"/>
      <c r="BO11" s="486"/>
      <c r="BP11" s="486"/>
      <c r="BQ11" s="486"/>
      <c r="BR11" s="486"/>
      <c r="BS11" s="487"/>
      <c r="BT11" s="502"/>
      <c r="BU11" s="486"/>
      <c r="BV11" s="486"/>
      <c r="BW11" s="486"/>
      <c r="BX11" s="486"/>
      <c r="BY11" s="487"/>
      <c r="BZ11" s="502"/>
      <c r="CA11" s="486"/>
      <c r="CB11" s="486"/>
      <c r="CC11" s="486"/>
      <c r="CD11" s="486"/>
      <c r="CE11" s="487"/>
    </row>
    <row r="12" spans="2:83">
      <c r="B12" s="488"/>
      <c r="C12" s="489"/>
      <c r="D12" s="489"/>
      <c r="E12" s="489"/>
      <c r="F12" s="489"/>
      <c r="G12" s="489"/>
      <c r="H12" s="489"/>
      <c r="I12" s="489"/>
      <c r="J12" s="489"/>
      <c r="K12" s="489"/>
      <c r="L12" s="489"/>
      <c r="M12" s="489"/>
      <c r="N12" s="489"/>
      <c r="O12" s="489"/>
      <c r="P12" s="489"/>
      <c r="Q12" s="489"/>
      <c r="R12" s="489"/>
      <c r="S12" s="489"/>
      <c r="T12" s="489"/>
      <c r="U12" s="489"/>
      <c r="V12" s="490"/>
      <c r="W12" s="488"/>
      <c r="X12" s="489"/>
      <c r="Y12" s="489"/>
      <c r="Z12" s="489"/>
      <c r="AA12" s="489"/>
      <c r="AB12" s="489"/>
      <c r="AC12" s="490"/>
      <c r="AD12" s="494"/>
      <c r="AE12" s="495"/>
      <c r="AF12" s="495"/>
      <c r="AG12" s="495"/>
      <c r="AH12" s="495"/>
      <c r="AI12" s="495"/>
      <c r="AJ12" s="496"/>
      <c r="AK12" s="488"/>
      <c r="AL12" s="489"/>
      <c r="AM12" s="489"/>
      <c r="AN12" s="489"/>
      <c r="AO12" s="489"/>
      <c r="AP12" s="489"/>
      <c r="AQ12" s="489"/>
      <c r="AR12" s="489"/>
      <c r="AS12" s="489"/>
      <c r="AT12" s="489"/>
      <c r="AU12" s="490"/>
      <c r="AV12" s="488"/>
      <c r="AW12" s="489"/>
      <c r="AX12" s="489"/>
      <c r="AY12" s="489"/>
      <c r="AZ12" s="489"/>
      <c r="BA12" s="489"/>
      <c r="BB12" s="490"/>
      <c r="BC12" s="488"/>
      <c r="BD12" s="489"/>
      <c r="BE12" s="489"/>
      <c r="BF12" s="489"/>
      <c r="BG12" s="489"/>
      <c r="BH12" s="489"/>
      <c r="BI12" s="489"/>
      <c r="BJ12" s="489"/>
      <c r="BK12" s="489"/>
      <c r="BL12" s="489"/>
      <c r="BM12" s="490"/>
      <c r="BN12" s="488"/>
      <c r="BO12" s="489"/>
      <c r="BP12" s="489"/>
      <c r="BQ12" s="489"/>
      <c r="BR12" s="489"/>
      <c r="BS12" s="490"/>
      <c r="BT12" s="488"/>
      <c r="BU12" s="489"/>
      <c r="BV12" s="489"/>
      <c r="BW12" s="489"/>
      <c r="BX12" s="489"/>
      <c r="BY12" s="490"/>
      <c r="BZ12" s="488"/>
      <c r="CA12" s="489"/>
      <c r="CB12" s="489"/>
      <c r="CC12" s="489"/>
      <c r="CD12" s="489"/>
      <c r="CE12" s="490"/>
    </row>
    <row r="13" spans="2:83" ht="57.95" customHeight="1">
      <c r="B13" s="502"/>
      <c r="C13" s="486"/>
      <c r="D13" s="486"/>
      <c r="E13" s="486"/>
      <c r="F13" s="486"/>
      <c r="G13" s="486"/>
      <c r="H13" s="486"/>
      <c r="I13" s="486"/>
      <c r="J13" s="486"/>
      <c r="K13" s="486"/>
      <c r="L13" s="486"/>
      <c r="M13" s="486"/>
      <c r="N13" s="486"/>
      <c r="O13" s="486"/>
      <c r="P13" s="486"/>
      <c r="Q13" s="486"/>
      <c r="R13" s="486"/>
      <c r="S13" s="486"/>
      <c r="T13" s="486"/>
      <c r="U13" s="486"/>
      <c r="V13" s="487"/>
      <c r="W13" s="484"/>
      <c r="X13" s="486"/>
      <c r="Y13" s="486"/>
      <c r="Z13" s="486"/>
      <c r="AA13" s="486"/>
      <c r="AB13" s="486"/>
      <c r="AC13" s="487"/>
      <c r="AD13" s="491"/>
      <c r="AE13" s="492"/>
      <c r="AF13" s="492"/>
      <c r="AG13" s="492"/>
      <c r="AH13" s="492"/>
      <c r="AI13" s="492"/>
      <c r="AJ13" s="493"/>
      <c r="AK13" s="502"/>
      <c r="AL13" s="486"/>
      <c r="AM13" s="486"/>
      <c r="AN13" s="486"/>
      <c r="AO13" s="486"/>
      <c r="AP13" s="486"/>
      <c r="AQ13" s="486"/>
      <c r="AR13" s="486"/>
      <c r="AS13" s="486"/>
      <c r="AT13" s="486"/>
      <c r="AU13" s="487"/>
      <c r="AV13" s="502"/>
      <c r="AW13" s="486"/>
      <c r="AX13" s="486"/>
      <c r="AY13" s="486"/>
      <c r="AZ13" s="486"/>
      <c r="BA13" s="486"/>
      <c r="BB13" s="487"/>
      <c r="BC13" s="502"/>
      <c r="BD13" s="486"/>
      <c r="BE13" s="486"/>
      <c r="BF13" s="486"/>
      <c r="BG13" s="486"/>
      <c r="BH13" s="486"/>
      <c r="BI13" s="486"/>
      <c r="BJ13" s="486"/>
      <c r="BK13" s="486"/>
      <c r="BL13" s="486"/>
      <c r="BM13" s="487"/>
      <c r="BN13" s="502"/>
      <c r="BO13" s="486"/>
      <c r="BP13" s="486"/>
      <c r="BQ13" s="486"/>
      <c r="BR13" s="486"/>
      <c r="BS13" s="487"/>
      <c r="BT13" s="502"/>
      <c r="BU13" s="486"/>
      <c r="BV13" s="486"/>
      <c r="BW13" s="486"/>
      <c r="BX13" s="486"/>
      <c r="BY13" s="487"/>
      <c r="BZ13" s="502"/>
      <c r="CA13" s="486"/>
      <c r="CB13" s="486"/>
      <c r="CC13" s="486"/>
      <c r="CD13" s="486"/>
      <c r="CE13" s="487"/>
    </row>
    <row r="14" spans="2:83">
      <c r="B14" s="488"/>
      <c r="C14" s="489"/>
      <c r="D14" s="489"/>
      <c r="E14" s="489"/>
      <c r="F14" s="489"/>
      <c r="G14" s="489"/>
      <c r="H14" s="489"/>
      <c r="I14" s="489"/>
      <c r="J14" s="489"/>
      <c r="K14" s="489"/>
      <c r="L14" s="489"/>
      <c r="M14" s="489"/>
      <c r="N14" s="489"/>
      <c r="O14" s="489"/>
      <c r="P14" s="489"/>
      <c r="Q14" s="489"/>
      <c r="R14" s="489"/>
      <c r="S14" s="489"/>
      <c r="T14" s="489"/>
      <c r="U14" s="489"/>
      <c r="V14" s="490"/>
      <c r="W14" s="488"/>
      <c r="X14" s="489"/>
      <c r="Y14" s="489"/>
      <c r="Z14" s="489"/>
      <c r="AA14" s="489"/>
      <c r="AB14" s="489"/>
      <c r="AC14" s="490"/>
      <c r="AD14" s="494"/>
      <c r="AE14" s="495"/>
      <c r="AF14" s="495"/>
      <c r="AG14" s="495"/>
      <c r="AH14" s="495"/>
      <c r="AI14" s="495"/>
      <c r="AJ14" s="496"/>
      <c r="AK14" s="488"/>
      <c r="AL14" s="489"/>
      <c r="AM14" s="489"/>
      <c r="AN14" s="489"/>
      <c r="AO14" s="489"/>
      <c r="AP14" s="489"/>
      <c r="AQ14" s="489"/>
      <c r="AR14" s="489"/>
      <c r="AS14" s="489"/>
      <c r="AT14" s="489"/>
      <c r="AU14" s="490"/>
      <c r="AV14" s="488"/>
      <c r="AW14" s="489"/>
      <c r="AX14" s="489"/>
      <c r="AY14" s="489"/>
      <c r="AZ14" s="489"/>
      <c r="BA14" s="489"/>
      <c r="BB14" s="490"/>
      <c r="BC14" s="488"/>
      <c r="BD14" s="489"/>
      <c r="BE14" s="489"/>
      <c r="BF14" s="489"/>
      <c r="BG14" s="489"/>
      <c r="BH14" s="489"/>
      <c r="BI14" s="489"/>
      <c r="BJ14" s="489"/>
      <c r="BK14" s="489"/>
      <c r="BL14" s="489"/>
      <c r="BM14" s="490"/>
      <c r="BN14" s="488"/>
      <c r="BO14" s="489"/>
      <c r="BP14" s="489"/>
      <c r="BQ14" s="489"/>
      <c r="BR14" s="489"/>
      <c r="BS14" s="490"/>
      <c r="BT14" s="488"/>
      <c r="BU14" s="489"/>
      <c r="BV14" s="489"/>
      <c r="BW14" s="489"/>
      <c r="BX14" s="489"/>
      <c r="BY14" s="490"/>
      <c r="BZ14" s="488"/>
      <c r="CA14" s="489"/>
      <c r="CB14" s="489"/>
      <c r="CC14" s="489"/>
      <c r="CD14" s="489"/>
      <c r="CE14" s="490"/>
    </row>
    <row r="15" spans="2:83" s="456" customFormat="1"/>
    <row r="16" spans="2:83" s="456" customFormat="1" ht="15" hidden="1" customHeight="1">
      <c r="B16" s="454"/>
      <c r="C16" s="454"/>
      <c r="D16" s="454"/>
      <c r="E16" s="454"/>
      <c r="F16" s="454"/>
      <c r="G16" s="454"/>
      <c r="H16" s="454"/>
      <c r="I16" s="454"/>
      <c r="J16" s="454"/>
      <c r="K16" s="454"/>
      <c r="L16" s="454"/>
      <c r="M16" s="454"/>
      <c r="N16" s="454"/>
      <c r="O16" s="454"/>
      <c r="P16" s="454"/>
      <c r="Q16" s="457" t="s">
        <v>1773</v>
      </c>
      <c r="R16" s="454"/>
      <c r="S16" s="454"/>
      <c r="T16" s="454"/>
      <c r="U16" s="454"/>
      <c r="V16" s="454"/>
      <c r="W16" s="454"/>
      <c r="X16" s="454"/>
      <c r="Y16" s="454"/>
      <c r="Z16" s="454"/>
      <c r="AA16" s="454"/>
      <c r="AB16" s="454"/>
      <c r="AC16" s="454"/>
      <c r="AD16" s="454"/>
      <c r="AE16" s="454"/>
      <c r="AF16" s="454"/>
      <c r="AG16" s="454" t="s">
        <v>1781</v>
      </c>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row>
    <row r="17" spans="2:76" s="456" customFormat="1" ht="15.75" hidden="1" customHeight="1">
      <c r="B17" s="455"/>
      <c r="C17" s="455"/>
      <c r="D17" s="455"/>
      <c r="E17" s="455"/>
      <c r="F17" s="455"/>
      <c r="G17" s="455"/>
      <c r="H17" s="455"/>
      <c r="I17" s="455"/>
      <c r="J17" s="455"/>
      <c r="K17" s="455"/>
      <c r="L17" s="455"/>
      <c r="M17" s="455"/>
      <c r="N17" s="455"/>
      <c r="O17" s="455"/>
      <c r="P17" s="455"/>
      <c r="Q17" s="457" t="s">
        <v>1774</v>
      </c>
      <c r="R17" s="455"/>
      <c r="S17" s="455"/>
      <c r="T17" s="455"/>
      <c r="U17" s="455"/>
      <c r="V17" s="455"/>
      <c r="W17" s="454"/>
      <c r="X17" s="454"/>
      <c r="Y17" s="454"/>
      <c r="Z17" s="454"/>
      <c r="AA17" s="454"/>
      <c r="AB17" s="454"/>
      <c r="AC17" s="454"/>
      <c r="AD17" s="454"/>
      <c r="AE17" s="454"/>
      <c r="AF17" s="454"/>
      <c r="AG17" s="454" t="s">
        <v>1782</v>
      </c>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4"/>
      <c r="BT17" s="454"/>
      <c r="BU17" s="454"/>
      <c r="BV17" s="454"/>
      <c r="BW17" s="454"/>
    </row>
    <row r="18" spans="2:76" s="456" customFormat="1" ht="18" hidden="1" customHeight="1">
      <c r="B18" s="455"/>
      <c r="C18" s="455"/>
      <c r="D18" s="455"/>
      <c r="E18" s="455"/>
      <c r="F18" s="455"/>
      <c r="G18" s="455"/>
      <c r="H18" s="455"/>
      <c r="I18" s="455"/>
      <c r="J18" s="455"/>
      <c r="K18" s="455"/>
      <c r="L18" s="455"/>
      <c r="M18" s="455"/>
      <c r="N18" s="455"/>
      <c r="O18" s="455"/>
      <c r="P18" s="455"/>
      <c r="Q18" s="457" t="s">
        <v>1775</v>
      </c>
      <c r="R18" s="455"/>
      <c r="S18" s="455"/>
      <c r="T18" s="455"/>
      <c r="U18" s="455"/>
      <c r="V18" s="455"/>
      <c r="W18" s="454"/>
      <c r="X18" s="454"/>
      <c r="Y18" s="454"/>
      <c r="Z18" s="454"/>
      <c r="AA18" s="454"/>
      <c r="AB18" s="454"/>
      <c r="AC18" s="454"/>
      <c r="AD18" s="454"/>
      <c r="AE18" s="454"/>
      <c r="AF18" s="454"/>
      <c r="AG18" s="454" t="s">
        <v>1783</v>
      </c>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row>
    <row r="19" spans="2:76" s="456" customFormat="1" hidden="1">
      <c r="B19" s="455"/>
      <c r="C19" s="455"/>
      <c r="D19" s="455"/>
      <c r="E19" s="455"/>
      <c r="F19" s="455"/>
      <c r="G19" s="455"/>
      <c r="H19" s="455"/>
      <c r="I19" s="455"/>
      <c r="J19" s="455"/>
      <c r="K19" s="455"/>
      <c r="L19" s="455"/>
      <c r="M19" s="455"/>
      <c r="N19" s="455"/>
      <c r="O19" s="455"/>
      <c r="P19" s="455"/>
      <c r="Q19" s="457"/>
      <c r="R19" s="455"/>
      <c r="S19" s="455"/>
      <c r="T19" s="455"/>
      <c r="U19" s="455"/>
      <c r="V19" s="455"/>
      <c r="W19" s="454"/>
      <c r="X19" s="454"/>
      <c r="Y19" s="454"/>
      <c r="Z19" s="454"/>
      <c r="AA19" s="454"/>
      <c r="AB19" s="454"/>
      <c r="AC19" s="454"/>
      <c r="AD19" s="454"/>
      <c r="AE19" s="454"/>
      <c r="AF19" s="454"/>
      <c r="AG19" s="454" t="s">
        <v>1557</v>
      </c>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row>
    <row r="20" spans="2:76" s="456" customFormat="1">
      <c r="B20" s="455"/>
      <c r="C20" s="455"/>
      <c r="D20" s="455"/>
      <c r="E20" s="455"/>
      <c r="F20" s="455"/>
      <c r="G20" s="455"/>
      <c r="H20" s="455"/>
      <c r="I20" s="455"/>
      <c r="J20" s="455"/>
      <c r="K20" s="455"/>
      <c r="L20" s="455"/>
      <c r="M20" s="455"/>
      <c r="N20" s="455"/>
      <c r="O20" s="455"/>
      <c r="P20" s="455"/>
      <c r="Q20" s="457"/>
      <c r="R20" s="455"/>
      <c r="S20" s="455"/>
      <c r="T20" s="455"/>
      <c r="U20" s="455"/>
      <c r="V20" s="455"/>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row>
    <row r="21" spans="2:76" ht="15" customHeight="1">
      <c r="B21" s="503" t="s">
        <v>1773</v>
      </c>
      <c r="C21" s="503"/>
      <c r="D21" s="503"/>
      <c r="E21" s="503"/>
      <c r="F21" s="503"/>
      <c r="G21" s="503"/>
      <c r="H21" s="503"/>
      <c r="I21" s="503"/>
      <c r="J21" s="503"/>
      <c r="K21" s="503"/>
      <c r="L21" s="503"/>
      <c r="M21" s="451"/>
      <c r="N21" s="451"/>
      <c r="O21" s="451"/>
      <c r="P21" s="451"/>
      <c r="Q21" s="452"/>
      <c r="R21" s="452"/>
      <c r="S21" s="452"/>
      <c r="T21" s="452"/>
      <c r="U21" s="452"/>
      <c r="V21" s="452"/>
      <c r="W21" s="452"/>
      <c r="X21" s="452"/>
      <c r="Y21" s="452"/>
      <c r="Z21" s="452"/>
      <c r="AA21" s="452"/>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0"/>
      <c r="AZ21" s="450"/>
      <c r="BA21" s="450"/>
      <c r="BB21" s="450"/>
      <c r="BC21" s="450"/>
      <c r="BD21" s="450"/>
      <c r="BE21" s="450"/>
      <c r="BF21" s="450"/>
      <c r="BG21" s="450"/>
      <c r="BH21" s="450"/>
      <c r="BI21" s="450"/>
      <c r="BJ21" s="450"/>
      <c r="BK21" s="450"/>
      <c r="BL21" s="450"/>
      <c r="BM21" s="450"/>
      <c r="BN21" s="450"/>
      <c r="BO21" s="450"/>
      <c r="BP21" s="450"/>
      <c r="BQ21" s="450"/>
      <c r="BR21" s="450"/>
      <c r="BS21" s="450"/>
      <c r="BT21" s="450"/>
      <c r="BU21" s="450"/>
      <c r="BV21" s="450"/>
      <c r="BW21" s="450"/>
    </row>
    <row r="22" spans="2:76" ht="32.25" customHeight="1">
      <c r="B22" s="504" t="s">
        <v>1776</v>
      </c>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4"/>
      <c r="BO22" s="504"/>
      <c r="BP22" s="504"/>
      <c r="BQ22" s="504"/>
      <c r="BR22" s="504"/>
      <c r="BS22" s="504"/>
      <c r="BT22" s="504"/>
      <c r="BU22" s="504"/>
      <c r="BV22" s="504"/>
      <c r="BW22" s="504"/>
      <c r="BX22" s="504"/>
    </row>
    <row r="23" spans="2:76">
      <c r="B23" s="35" t="s">
        <v>1774</v>
      </c>
      <c r="C23" s="35"/>
      <c r="D23" s="35"/>
      <c r="E23" s="35"/>
      <c r="F23" s="35"/>
      <c r="G23" s="35"/>
      <c r="H23" s="35"/>
      <c r="I23" s="35"/>
      <c r="J23" s="35"/>
      <c r="K23" s="35"/>
      <c r="L23" s="35"/>
      <c r="M23" s="35"/>
      <c r="N23" s="35"/>
      <c r="O23" s="35"/>
      <c r="P23" s="35"/>
    </row>
    <row r="24" spans="2:76" ht="28.5" customHeight="1">
      <c r="B24" s="505" t="s">
        <v>1777</v>
      </c>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505"/>
      <c r="BS24" s="505"/>
      <c r="BT24" s="505"/>
      <c r="BU24" s="505"/>
      <c r="BV24" s="505"/>
      <c r="BW24" s="505"/>
      <c r="BX24" s="505"/>
    </row>
    <row r="25" spans="2:76">
      <c r="B25" s="35" t="s">
        <v>1775</v>
      </c>
      <c r="C25" s="35"/>
      <c r="D25" s="35"/>
      <c r="E25" s="35"/>
      <c r="F25" s="35"/>
      <c r="G25" s="35"/>
      <c r="H25" s="35"/>
      <c r="I25" s="35"/>
      <c r="J25" s="35"/>
      <c r="K25" s="35"/>
      <c r="L25" s="35"/>
      <c r="M25" s="35"/>
      <c r="N25" s="35"/>
      <c r="O25" s="35"/>
      <c r="P25" s="35"/>
    </row>
    <row r="26" spans="2:76">
      <c r="B26" s="506" t="s">
        <v>1778</v>
      </c>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6"/>
      <c r="BN26" s="506"/>
      <c r="BO26" s="506"/>
      <c r="BP26" s="506"/>
      <c r="BQ26" s="506"/>
      <c r="BR26" s="506"/>
      <c r="BS26" s="506"/>
      <c r="BT26" s="506"/>
      <c r="BU26" s="506"/>
      <c r="BV26" s="506"/>
      <c r="BW26" s="506"/>
      <c r="BX26" s="506"/>
    </row>
    <row r="27" spans="2:76">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53"/>
      <c r="BL27" s="453"/>
      <c r="BM27" s="453"/>
      <c r="BN27" s="453"/>
      <c r="BO27" s="453"/>
      <c r="BP27" s="453"/>
      <c r="BQ27" s="453"/>
      <c r="BR27" s="453"/>
      <c r="BS27" s="453"/>
      <c r="BT27" s="453"/>
      <c r="BU27" s="453"/>
      <c r="BV27" s="453"/>
      <c r="BW27" s="453"/>
      <c r="BX27" s="453"/>
    </row>
    <row r="28" spans="2:76">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3"/>
      <c r="BV28" s="453"/>
      <c r="BW28" s="453"/>
      <c r="BX28" s="453"/>
    </row>
    <row r="29" spans="2:76">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c r="BL29" s="453"/>
      <c r="BM29" s="453"/>
      <c r="BN29" s="453"/>
      <c r="BO29" s="453"/>
      <c r="BP29" s="453"/>
      <c r="BQ29" s="453"/>
      <c r="BR29" s="453"/>
      <c r="BS29" s="453"/>
      <c r="BT29" s="453"/>
      <c r="BU29" s="453"/>
      <c r="BV29" s="453"/>
      <c r="BW29" s="453"/>
      <c r="BX29" s="453"/>
    </row>
  </sheetData>
  <mergeCells count="52">
    <mergeCell ref="BT13:BY14"/>
    <mergeCell ref="BZ13:CE14"/>
    <mergeCell ref="B21:L21"/>
    <mergeCell ref="B22:BX22"/>
    <mergeCell ref="B24:BX24"/>
    <mergeCell ref="B26:BX26"/>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C11:BM12"/>
    <mergeCell ref="BZ7:CE8"/>
    <mergeCell ref="B9:V10"/>
    <mergeCell ref="W9:AC10"/>
    <mergeCell ref="AD9:AJ10"/>
    <mergeCell ref="AK9:AU10"/>
    <mergeCell ref="AV9:BB10"/>
    <mergeCell ref="BC9:BM10"/>
    <mergeCell ref="BN9:BS10"/>
    <mergeCell ref="BT9:BY10"/>
    <mergeCell ref="BZ9:CE10"/>
    <mergeCell ref="BT6:BY6"/>
    <mergeCell ref="BZ6:CE6"/>
    <mergeCell ref="B7:V8"/>
    <mergeCell ref="W7:AC8"/>
    <mergeCell ref="AD7:AJ8"/>
    <mergeCell ref="AK7:AU8"/>
    <mergeCell ref="AV7:BB8"/>
    <mergeCell ref="BC7:BM8"/>
    <mergeCell ref="BN7:BS8"/>
    <mergeCell ref="BT7:BY8"/>
    <mergeCell ref="B1:CC2"/>
    <mergeCell ref="B3:BB3"/>
    <mergeCell ref="B5:V6"/>
    <mergeCell ref="W5:AC6"/>
    <mergeCell ref="AD5:AJ6"/>
    <mergeCell ref="AK5:AU6"/>
    <mergeCell ref="AV5:BB6"/>
    <mergeCell ref="BC5:BM6"/>
    <mergeCell ref="BN5:CE5"/>
    <mergeCell ref="BN6:BS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ageMargins left="0.43307086614173229" right="0.31496062992125984" top="0.74803149606299213" bottom="0.74803149606299213" header="0.31496062992125984" footer="0.31496062992125984"/>
  <pageSetup scale="90" orientation="landscape" horizontalDpi="4294967295" verticalDpi="4294967295" r:id="rId1"/>
  <headerFooter>
    <oddFooter>&amp;R&amp;10Página &amp;P de &amp;N</oddFooter>
  </headerFooter>
  <legacyDrawing r:id="rId2"/>
</worksheet>
</file>

<file path=xl/worksheets/sheet4.xml><?xml version="1.0" encoding="utf-8"?>
<worksheet xmlns="http://schemas.openxmlformats.org/spreadsheetml/2006/main" xmlns:r="http://schemas.openxmlformats.org/officeDocument/2006/relationships">
  <sheetPr>
    <tabColor rgb="FFA15517"/>
  </sheetPr>
  <dimension ref="A1:CD36"/>
  <sheetViews>
    <sheetView showGridLines="0" showRuler="0" zoomScale="90" zoomScaleNormal="90" zoomScalePageLayoutView="90" workbookViewId="0">
      <selection activeCell="A4" sqref="A4"/>
    </sheetView>
  </sheetViews>
  <sheetFormatPr baseColWidth="10" defaultRowHeight="1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thickTop="1">
      <c r="A1" s="507" t="s">
        <v>1784</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9"/>
    </row>
    <row r="2" spans="1:81" ht="15" customHeight="1">
      <c r="A2" s="510"/>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511"/>
      <c r="BP2" s="511"/>
      <c r="BQ2" s="511"/>
      <c r="BR2" s="511"/>
      <c r="BS2" s="511"/>
      <c r="BT2" s="511"/>
      <c r="BU2" s="511"/>
      <c r="BV2" s="511"/>
      <c r="BW2" s="511"/>
      <c r="BX2" s="511"/>
      <c r="BY2" s="511"/>
      <c r="BZ2" s="511"/>
      <c r="CA2" s="511"/>
      <c r="CB2" s="511"/>
      <c r="CC2" s="512"/>
    </row>
    <row r="3" spans="1:81" ht="27.75" customHeight="1">
      <c r="A3" s="474" t="str">
        <f>'Objetivos PMD'!B3</f>
        <v>Municipio:  SISTEMA DIF JALOSTOTITLAN, JALISCO</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9"/>
    </row>
    <row r="4" spans="1:81" ht="6" customHeight="1">
      <c r="A4" s="8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83"/>
    </row>
    <row r="5" spans="1:81" s="2" customFormat="1" ht="18.75">
      <c r="A5" s="115" t="s">
        <v>1593</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100"/>
      <c r="AL5" s="84"/>
      <c r="AM5" s="104" t="s">
        <v>1592</v>
      </c>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116"/>
    </row>
    <row r="6" spans="1:81" s="2" customFormat="1" ht="35.25" customHeight="1">
      <c r="A6" s="513" t="s">
        <v>1817</v>
      </c>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5"/>
      <c r="AL6" s="84"/>
      <c r="AM6" s="516" t="s">
        <v>1818</v>
      </c>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8"/>
    </row>
    <row r="7" spans="1:81" ht="6" customHeight="1">
      <c r="A7" s="82"/>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85"/>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83"/>
    </row>
    <row r="8" spans="1:81" ht="38.25" customHeight="1">
      <c r="A8" s="117" t="s">
        <v>1609</v>
      </c>
      <c r="B8" s="93"/>
      <c r="C8" s="93"/>
      <c r="D8" s="93"/>
      <c r="E8" s="93"/>
      <c r="F8" s="93"/>
      <c r="G8" s="93"/>
      <c r="H8" s="93"/>
      <c r="I8" s="93"/>
      <c r="J8" s="93"/>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19"/>
      <c r="AY8" s="519"/>
      <c r="AZ8" s="519"/>
      <c r="BA8" s="519"/>
      <c r="BB8" s="519"/>
      <c r="BC8" s="519"/>
      <c r="BD8" s="519"/>
      <c r="BE8" s="519"/>
      <c r="BF8" s="519"/>
      <c r="BG8" s="519"/>
      <c r="BH8" s="519"/>
      <c r="BI8" s="519"/>
      <c r="BJ8" s="519"/>
      <c r="BK8" s="519"/>
      <c r="BL8" s="519"/>
      <c r="BM8" s="519"/>
      <c r="BN8" s="519"/>
      <c r="BO8" s="519"/>
      <c r="BP8" s="519"/>
      <c r="BQ8" s="519"/>
      <c r="BR8" s="519"/>
      <c r="BS8" s="519"/>
      <c r="BT8" s="519"/>
      <c r="BU8" s="519"/>
      <c r="BV8" s="519"/>
      <c r="BW8" s="519"/>
      <c r="BX8" s="519"/>
      <c r="BY8" s="519"/>
      <c r="BZ8" s="519"/>
      <c r="CA8" s="519"/>
      <c r="CB8" s="519"/>
      <c r="CC8" s="520"/>
    </row>
    <row r="9" spans="1:81" ht="18.75">
      <c r="A9" s="106" t="s">
        <v>1338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8"/>
      <c r="AM9" s="106" t="s">
        <v>1785</v>
      </c>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90"/>
    </row>
    <row r="10" spans="1:81">
      <c r="A10" s="521" t="s">
        <v>1819</v>
      </c>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3"/>
      <c r="AM10" s="528" t="s">
        <v>1820</v>
      </c>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29"/>
      <c r="BL10" s="529"/>
      <c r="BM10" s="529"/>
      <c r="BN10" s="529"/>
      <c r="BO10" s="529"/>
      <c r="BP10" s="529"/>
      <c r="BQ10" s="529"/>
      <c r="BR10" s="529"/>
      <c r="BS10" s="529"/>
      <c r="BT10" s="529"/>
      <c r="BU10" s="529"/>
      <c r="BV10" s="529"/>
      <c r="BW10" s="529"/>
      <c r="BX10" s="529"/>
      <c r="BY10" s="529"/>
      <c r="BZ10" s="529"/>
      <c r="CA10" s="529"/>
      <c r="CB10" s="529"/>
      <c r="CC10" s="530"/>
    </row>
    <row r="11" spans="1:81">
      <c r="A11" s="524"/>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3"/>
      <c r="AM11" s="528"/>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30"/>
    </row>
    <row r="12" spans="1:81">
      <c r="A12" s="524"/>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3"/>
      <c r="AM12" s="528"/>
      <c r="AN12" s="529"/>
      <c r="AO12" s="529"/>
      <c r="AP12" s="529"/>
      <c r="AQ12" s="529"/>
      <c r="AR12" s="529"/>
      <c r="AS12" s="529"/>
      <c r="AT12" s="529"/>
      <c r="AU12" s="529"/>
      <c r="AV12" s="529"/>
      <c r="AW12" s="529"/>
      <c r="AX12" s="529"/>
      <c r="AY12" s="529"/>
      <c r="AZ12" s="529"/>
      <c r="BA12" s="529"/>
      <c r="BB12" s="529"/>
      <c r="BC12" s="529"/>
      <c r="BD12" s="529"/>
      <c r="BE12" s="529"/>
      <c r="BF12" s="529"/>
      <c r="BG12" s="529"/>
      <c r="BH12" s="529"/>
      <c r="BI12" s="529"/>
      <c r="BJ12" s="529"/>
      <c r="BK12" s="529"/>
      <c r="BL12" s="529"/>
      <c r="BM12" s="529"/>
      <c r="BN12" s="529"/>
      <c r="BO12" s="529"/>
      <c r="BP12" s="529"/>
      <c r="BQ12" s="529"/>
      <c r="BR12" s="529"/>
      <c r="BS12" s="529"/>
      <c r="BT12" s="529"/>
      <c r="BU12" s="529"/>
      <c r="BV12" s="529"/>
      <c r="BW12" s="529"/>
      <c r="BX12" s="529"/>
      <c r="BY12" s="529"/>
      <c r="BZ12" s="529"/>
      <c r="CA12" s="529"/>
      <c r="CB12" s="529"/>
      <c r="CC12" s="530"/>
    </row>
    <row r="13" spans="1:81" ht="18.75">
      <c r="A13" s="524"/>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3"/>
      <c r="AM13" s="107" t="s">
        <v>1591</v>
      </c>
      <c r="AN13" s="111"/>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1"/>
    </row>
    <row r="14" spans="1:81">
      <c r="A14" s="524"/>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3"/>
      <c r="AM14" s="528"/>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29"/>
      <c r="BP14" s="529"/>
      <c r="BQ14" s="529"/>
      <c r="BR14" s="529"/>
      <c r="BS14" s="529"/>
      <c r="BT14" s="529"/>
      <c r="BU14" s="529"/>
      <c r="BV14" s="529"/>
      <c r="BW14" s="529"/>
      <c r="BX14" s="529"/>
      <c r="BY14" s="529"/>
      <c r="BZ14" s="529"/>
      <c r="CA14" s="529"/>
      <c r="CB14" s="529"/>
      <c r="CC14" s="530"/>
    </row>
    <row r="15" spans="1:81">
      <c r="A15" s="525"/>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7"/>
      <c r="AM15" s="531"/>
      <c r="AN15" s="532"/>
      <c r="AO15" s="532"/>
      <c r="AP15" s="532"/>
      <c r="AQ15" s="532"/>
      <c r="AR15" s="532"/>
      <c r="AS15" s="532"/>
      <c r="AT15" s="532"/>
      <c r="AU15" s="532"/>
      <c r="AV15" s="532"/>
      <c r="AW15" s="532"/>
      <c r="AX15" s="532"/>
      <c r="AY15" s="532"/>
      <c r="AZ15" s="532"/>
      <c r="BA15" s="532"/>
      <c r="BB15" s="532"/>
      <c r="BC15" s="532"/>
      <c r="BD15" s="532"/>
      <c r="BE15" s="532"/>
      <c r="BF15" s="532"/>
      <c r="BG15" s="532"/>
      <c r="BH15" s="532"/>
      <c r="BI15" s="532"/>
      <c r="BJ15" s="532"/>
      <c r="BK15" s="532"/>
      <c r="BL15" s="532"/>
      <c r="BM15" s="532"/>
      <c r="BN15" s="532"/>
      <c r="BO15" s="532"/>
      <c r="BP15" s="532"/>
      <c r="BQ15" s="532"/>
      <c r="BR15" s="532"/>
      <c r="BS15" s="532"/>
      <c r="BT15" s="532"/>
      <c r="BU15" s="532"/>
      <c r="BV15" s="532"/>
      <c r="BW15" s="532"/>
      <c r="BX15" s="532"/>
      <c r="BY15" s="532"/>
      <c r="BZ15" s="532"/>
      <c r="CA15" s="532"/>
      <c r="CB15" s="532"/>
      <c r="CC15" s="533"/>
    </row>
    <row r="16" spans="1:81" ht="6" customHeight="1">
      <c r="A16" s="82"/>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83"/>
    </row>
    <row r="17" spans="1:82" ht="23.25" customHeight="1">
      <c r="A17" s="118" t="s">
        <v>1594</v>
      </c>
      <c r="B17" s="92"/>
      <c r="C17" s="92"/>
      <c r="D17" s="92"/>
      <c r="E17" s="92"/>
      <c r="F17" s="92"/>
      <c r="G17" s="92"/>
      <c r="H17" s="92"/>
      <c r="I17" s="92"/>
      <c r="J17" s="92"/>
      <c r="K17" s="92"/>
      <c r="L17" s="92"/>
      <c r="M17" s="92"/>
      <c r="N17" s="534" t="s">
        <v>1825</v>
      </c>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5"/>
      <c r="AX17" s="535"/>
      <c r="AY17" s="535"/>
      <c r="AZ17" s="535"/>
      <c r="BA17" s="535"/>
      <c r="BB17" s="535"/>
      <c r="BC17" s="535"/>
      <c r="BD17" s="535"/>
      <c r="BE17" s="535"/>
      <c r="BF17" s="535"/>
      <c r="BG17" s="535"/>
      <c r="BH17" s="535"/>
      <c r="BI17" s="535"/>
      <c r="BJ17" s="536"/>
      <c r="BK17" s="103" t="s">
        <v>1595</v>
      </c>
      <c r="BL17" s="105"/>
      <c r="BM17" s="101"/>
      <c r="BN17" s="101"/>
      <c r="BO17" s="101"/>
      <c r="BP17" s="101"/>
      <c r="BQ17" s="101"/>
      <c r="BR17" s="101"/>
      <c r="BS17" s="101"/>
      <c r="BT17" s="101"/>
      <c r="BU17" s="101"/>
      <c r="BV17" s="101"/>
      <c r="BW17" s="101"/>
      <c r="BX17" s="101"/>
      <c r="BY17" s="101"/>
      <c r="BZ17" s="101"/>
      <c r="CA17" s="101"/>
      <c r="CB17" s="101"/>
      <c r="CC17" s="119"/>
      <c r="CD17" s="86"/>
    </row>
    <row r="18" spans="1:82" ht="22.5" customHeight="1">
      <c r="A18" s="120"/>
      <c r="B18" s="94"/>
      <c r="C18" s="94"/>
      <c r="D18" s="94"/>
      <c r="E18" s="94"/>
      <c r="F18" s="94"/>
      <c r="G18" s="94"/>
      <c r="H18" s="94"/>
      <c r="I18" s="94"/>
      <c r="J18" s="94"/>
      <c r="K18" s="94"/>
      <c r="L18" s="94"/>
      <c r="M18" s="94"/>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7"/>
      <c r="AT18" s="537"/>
      <c r="AU18" s="537"/>
      <c r="AV18" s="537"/>
      <c r="AW18" s="537"/>
      <c r="AX18" s="537"/>
      <c r="AY18" s="537"/>
      <c r="AZ18" s="537"/>
      <c r="BA18" s="537"/>
      <c r="BB18" s="537"/>
      <c r="BC18" s="537"/>
      <c r="BD18" s="537"/>
      <c r="BE18" s="537"/>
      <c r="BF18" s="537"/>
      <c r="BG18" s="537"/>
      <c r="BH18" s="537"/>
      <c r="BI18" s="537"/>
      <c r="BJ18" s="538"/>
      <c r="BK18" s="102"/>
      <c r="BL18" s="539" t="s">
        <v>1821</v>
      </c>
      <c r="BM18" s="539"/>
      <c r="BN18" s="539"/>
      <c r="BO18" s="539"/>
      <c r="BP18" s="539"/>
      <c r="BQ18" s="539"/>
      <c r="BR18" s="539"/>
      <c r="BS18" s="539"/>
      <c r="BT18" s="539"/>
      <c r="BU18" s="539"/>
      <c r="BV18" s="539"/>
      <c r="BW18" s="539"/>
      <c r="BX18" s="539"/>
      <c r="BY18" s="539"/>
      <c r="BZ18" s="539"/>
      <c r="CA18" s="539"/>
      <c r="CB18" s="539"/>
      <c r="CC18" s="540"/>
      <c r="CD18" s="86"/>
    </row>
    <row r="19" spans="1:82" ht="5.25" customHeight="1">
      <c r="A19" s="541"/>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42"/>
      <c r="AV19" s="542"/>
      <c r="AW19" s="542"/>
      <c r="AX19" s="542"/>
      <c r="AY19" s="542"/>
      <c r="AZ19" s="542"/>
      <c r="BA19" s="542"/>
      <c r="BB19" s="542"/>
      <c r="BC19" s="542"/>
      <c r="BD19" s="542"/>
      <c r="BE19" s="542"/>
      <c r="BF19" s="542"/>
      <c r="BG19" s="542"/>
      <c r="BH19" s="542"/>
      <c r="BI19" s="542"/>
      <c r="BJ19" s="542"/>
      <c r="BK19" s="542"/>
      <c r="BL19" s="542"/>
      <c r="BM19" s="542"/>
      <c r="BN19" s="542"/>
      <c r="BO19" s="542"/>
      <c r="BP19" s="542"/>
      <c r="BQ19" s="542"/>
      <c r="BR19" s="542"/>
      <c r="BS19" s="542"/>
      <c r="BT19" s="542"/>
      <c r="BU19" s="542"/>
      <c r="BV19" s="542"/>
      <c r="BW19" s="542"/>
      <c r="BX19" s="542"/>
      <c r="BY19" s="542"/>
      <c r="BZ19" s="542"/>
      <c r="CA19" s="542"/>
      <c r="CB19" s="542"/>
      <c r="CC19" s="543"/>
    </row>
    <row r="20" spans="1:82" ht="18.75" customHeight="1">
      <c r="A20" s="118" t="s">
        <v>1596</v>
      </c>
      <c r="B20" s="92"/>
      <c r="C20" s="92"/>
      <c r="D20" s="92"/>
      <c r="E20" s="92"/>
      <c r="F20" s="92"/>
      <c r="G20" s="92"/>
      <c r="H20" s="92"/>
      <c r="I20" s="92"/>
      <c r="J20" s="92"/>
      <c r="K20" s="92"/>
      <c r="L20" s="92"/>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5"/>
      <c r="AX20" s="112" t="s">
        <v>1597</v>
      </c>
      <c r="AY20" s="108"/>
      <c r="AZ20" s="108"/>
      <c r="BA20" s="108"/>
      <c r="BB20" s="108"/>
      <c r="BC20" s="108"/>
      <c r="BD20" s="108"/>
      <c r="BE20" s="108"/>
      <c r="BF20" s="108"/>
      <c r="BG20" s="108"/>
      <c r="BH20" s="108"/>
      <c r="BI20" s="108"/>
      <c r="BJ20" s="109"/>
      <c r="BK20" s="110" t="s">
        <v>1598</v>
      </c>
      <c r="BL20" s="105"/>
      <c r="BM20" s="101"/>
      <c r="BN20" s="101"/>
      <c r="BO20" s="101"/>
      <c r="BP20" s="101"/>
      <c r="BQ20" s="101"/>
      <c r="BR20" s="101"/>
      <c r="BS20" s="101"/>
      <c r="BT20" s="101"/>
      <c r="BU20" s="101"/>
      <c r="BV20" s="101"/>
      <c r="BW20" s="101"/>
      <c r="BX20" s="101"/>
      <c r="BY20" s="101"/>
      <c r="BZ20" s="101"/>
      <c r="CA20" s="101"/>
      <c r="CB20" s="101"/>
      <c r="CC20" s="119"/>
      <c r="CD20" s="86"/>
    </row>
    <row r="21" spans="1:82" ht="18.75" customHeight="1">
      <c r="A21" s="546" t="s">
        <v>1822</v>
      </c>
      <c r="B21" s="547"/>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8"/>
      <c r="AX21" s="552" t="s">
        <v>1823</v>
      </c>
      <c r="AY21" s="552"/>
      <c r="AZ21" s="552"/>
      <c r="BA21" s="552"/>
      <c r="BB21" s="552"/>
      <c r="BC21" s="552"/>
      <c r="BD21" s="552"/>
      <c r="BE21" s="552"/>
      <c r="BF21" s="552"/>
      <c r="BG21" s="552"/>
      <c r="BH21" s="552"/>
      <c r="BI21" s="552"/>
      <c r="BJ21" s="553"/>
      <c r="BK21" s="556" t="s">
        <v>1824</v>
      </c>
      <c r="BL21" s="557"/>
      <c r="BM21" s="557"/>
      <c r="BN21" s="557"/>
      <c r="BO21" s="557"/>
      <c r="BP21" s="557"/>
      <c r="BQ21" s="557"/>
      <c r="BR21" s="557"/>
      <c r="BS21" s="557"/>
      <c r="BT21" s="557"/>
      <c r="BU21" s="557"/>
      <c r="BV21" s="557"/>
      <c r="BW21" s="557"/>
      <c r="BX21" s="557"/>
      <c r="BY21" s="557"/>
      <c r="BZ21" s="557"/>
      <c r="CA21" s="557"/>
      <c r="CB21" s="557"/>
      <c r="CC21" s="558"/>
      <c r="CD21" s="86"/>
    </row>
    <row r="22" spans="1:82" ht="21" customHeight="1">
      <c r="A22" s="549"/>
      <c r="B22" s="550"/>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550"/>
      <c r="AT22" s="550"/>
      <c r="AU22" s="550"/>
      <c r="AV22" s="550"/>
      <c r="AW22" s="551"/>
      <c r="AX22" s="554"/>
      <c r="AY22" s="554"/>
      <c r="AZ22" s="554"/>
      <c r="BA22" s="554"/>
      <c r="BB22" s="554"/>
      <c r="BC22" s="554"/>
      <c r="BD22" s="554"/>
      <c r="BE22" s="554"/>
      <c r="BF22" s="554"/>
      <c r="BG22" s="554"/>
      <c r="BH22" s="554"/>
      <c r="BI22" s="554"/>
      <c r="BJ22" s="555"/>
      <c r="BK22" s="559"/>
      <c r="BL22" s="560"/>
      <c r="BM22" s="560"/>
      <c r="BN22" s="560"/>
      <c r="BO22" s="560"/>
      <c r="BP22" s="560"/>
      <c r="BQ22" s="560"/>
      <c r="BR22" s="560"/>
      <c r="BS22" s="560"/>
      <c r="BT22" s="560"/>
      <c r="BU22" s="560"/>
      <c r="BV22" s="560"/>
      <c r="BW22" s="560"/>
      <c r="BX22" s="560"/>
      <c r="BY22" s="560"/>
      <c r="BZ22" s="560"/>
      <c r="CA22" s="560"/>
      <c r="CB22" s="560"/>
      <c r="CC22" s="561"/>
    </row>
    <row r="23" spans="1:82" ht="3" customHeight="1">
      <c r="A23" s="97"/>
      <c r="B23" s="98"/>
      <c r="C23" s="98"/>
      <c r="D23" s="98"/>
      <c r="E23" s="98"/>
      <c r="F23" s="98"/>
      <c r="G23" s="98"/>
      <c r="H23" s="98"/>
      <c r="I23" s="98"/>
      <c r="J23" s="98"/>
      <c r="K23" s="98"/>
      <c r="L23" s="98"/>
      <c r="M23" s="98"/>
      <c r="N23" s="98"/>
      <c r="O23" s="98"/>
      <c r="P23" s="98"/>
      <c r="Q23" s="98"/>
      <c r="R23" s="98"/>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6"/>
    </row>
    <row r="24" spans="1:82" ht="18" customHeight="1">
      <c r="A24" s="562" t="s">
        <v>1599</v>
      </c>
      <c r="B24" s="563"/>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4"/>
      <c r="AG24" s="95"/>
      <c r="AH24" s="565" t="s">
        <v>1339</v>
      </c>
      <c r="AI24" s="566"/>
      <c r="AJ24" s="566"/>
      <c r="AK24" s="566"/>
      <c r="AL24" s="566"/>
      <c r="AM24" s="566"/>
      <c r="AN24" s="566"/>
      <c r="AO24" s="566"/>
      <c r="AP24" s="566"/>
      <c r="AQ24" s="566"/>
      <c r="AR24" s="566"/>
      <c r="AS24" s="566"/>
      <c r="AT24" s="566"/>
      <c r="AU24" s="566"/>
      <c r="AV24" s="566"/>
      <c r="AW24" s="566"/>
      <c r="AX24" s="566"/>
      <c r="AY24" s="566"/>
      <c r="AZ24" s="566"/>
      <c r="BA24" s="566"/>
      <c r="BB24" s="566"/>
      <c r="BC24" s="566"/>
      <c r="BD24" s="566"/>
      <c r="BE24" s="566"/>
      <c r="BF24" s="566"/>
      <c r="BG24" s="566"/>
      <c r="BH24" s="566"/>
      <c r="BI24" s="566"/>
      <c r="BJ24" s="566"/>
      <c r="BK24" s="566"/>
      <c r="BL24" s="566"/>
      <c r="BM24" s="566"/>
      <c r="BN24" s="566"/>
      <c r="BO24" s="566"/>
      <c r="BP24" s="566"/>
      <c r="BQ24" s="566"/>
      <c r="BR24" s="566"/>
      <c r="BS24" s="566"/>
      <c r="BT24" s="566"/>
      <c r="BU24" s="566"/>
      <c r="BV24" s="566"/>
      <c r="BW24" s="566"/>
      <c r="BX24" s="566"/>
      <c r="BY24" s="566"/>
      <c r="BZ24" s="566"/>
      <c r="CA24" s="566"/>
      <c r="CB24" s="566"/>
      <c r="CC24" s="567"/>
    </row>
    <row r="25" spans="1:82" ht="17.100000000000001" customHeight="1">
      <c r="A25" s="121">
        <v>1</v>
      </c>
      <c r="B25" s="568" t="s">
        <v>1826</v>
      </c>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95"/>
      <c r="AH25" s="113" t="s">
        <v>1600</v>
      </c>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569">
        <v>2025539</v>
      </c>
      <c r="BQ25" s="569"/>
      <c r="BR25" s="569"/>
      <c r="BS25" s="569"/>
      <c r="BT25" s="569"/>
      <c r="BU25" s="569"/>
      <c r="BV25" s="569"/>
      <c r="BW25" s="569"/>
      <c r="BX25" s="569"/>
      <c r="BY25" s="569"/>
      <c r="BZ25" s="569"/>
      <c r="CA25" s="569"/>
      <c r="CB25" s="569"/>
      <c r="CC25" s="570"/>
    </row>
    <row r="26" spans="1:82" ht="17.100000000000001" customHeight="1">
      <c r="A26" s="122">
        <v>2</v>
      </c>
      <c r="B26" s="571"/>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3"/>
      <c r="AG26" s="95"/>
      <c r="AH26" s="113" t="s">
        <v>1601</v>
      </c>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569">
        <v>560361</v>
      </c>
      <c r="BQ26" s="569"/>
      <c r="BR26" s="569"/>
      <c r="BS26" s="569"/>
      <c r="BT26" s="569"/>
      <c r="BU26" s="569"/>
      <c r="BV26" s="569"/>
      <c r="BW26" s="569"/>
      <c r="BX26" s="569"/>
      <c r="BY26" s="569"/>
      <c r="BZ26" s="569"/>
      <c r="CA26" s="569"/>
      <c r="CB26" s="569"/>
      <c r="CC26" s="570"/>
    </row>
    <row r="27" spans="1:82" ht="17.100000000000001" customHeight="1">
      <c r="A27" s="122">
        <v>3</v>
      </c>
      <c r="B27" s="571"/>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3"/>
      <c r="AG27" s="95"/>
      <c r="AH27" s="113" t="s">
        <v>1602</v>
      </c>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569">
        <v>609448</v>
      </c>
      <c r="BQ27" s="569"/>
      <c r="BR27" s="569"/>
      <c r="BS27" s="569"/>
      <c r="BT27" s="569"/>
      <c r="BU27" s="569"/>
      <c r="BV27" s="569"/>
      <c r="BW27" s="569"/>
      <c r="BX27" s="569"/>
      <c r="BY27" s="569"/>
      <c r="BZ27" s="569"/>
      <c r="CA27" s="569"/>
      <c r="CB27" s="569"/>
      <c r="CC27" s="570"/>
    </row>
    <row r="28" spans="1:82" ht="32.25" customHeight="1">
      <c r="A28" s="122">
        <v>4</v>
      </c>
      <c r="B28" s="571"/>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3"/>
      <c r="AG28" s="95"/>
      <c r="AH28" s="574" t="s">
        <v>1603</v>
      </c>
      <c r="AI28" s="575"/>
      <c r="AJ28" s="575"/>
      <c r="AK28" s="575"/>
      <c r="AL28" s="575"/>
      <c r="AM28" s="575"/>
      <c r="AN28" s="575"/>
      <c r="AO28" s="575"/>
      <c r="AP28" s="575"/>
      <c r="AQ28" s="575"/>
      <c r="AR28" s="575"/>
      <c r="AS28" s="575"/>
      <c r="AT28" s="575"/>
      <c r="AU28" s="575"/>
      <c r="AV28" s="575"/>
      <c r="AW28" s="575"/>
      <c r="AX28" s="575"/>
      <c r="AY28" s="575"/>
      <c r="AZ28" s="575"/>
      <c r="BA28" s="575"/>
      <c r="BB28" s="575"/>
      <c r="BC28" s="575"/>
      <c r="BD28" s="575"/>
      <c r="BE28" s="575"/>
      <c r="BF28" s="575"/>
      <c r="BG28" s="575"/>
      <c r="BH28" s="575"/>
      <c r="BI28" s="575"/>
      <c r="BJ28" s="575"/>
      <c r="BK28" s="575"/>
      <c r="BL28" s="575"/>
      <c r="BM28" s="575"/>
      <c r="BN28" s="575"/>
      <c r="BO28" s="575"/>
      <c r="BP28" s="569">
        <v>1946480</v>
      </c>
      <c r="BQ28" s="569"/>
      <c r="BR28" s="569"/>
      <c r="BS28" s="569"/>
      <c r="BT28" s="569"/>
      <c r="BU28" s="569"/>
      <c r="BV28" s="569"/>
      <c r="BW28" s="569"/>
      <c r="BX28" s="569"/>
      <c r="BY28" s="569"/>
      <c r="BZ28" s="569"/>
      <c r="CA28" s="569"/>
      <c r="CB28" s="569"/>
      <c r="CC28" s="570"/>
    </row>
    <row r="29" spans="1:82" ht="21" customHeight="1">
      <c r="A29" s="122">
        <v>5</v>
      </c>
      <c r="B29" s="571"/>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3"/>
      <c r="AG29" s="95"/>
      <c r="AH29" s="113" t="s">
        <v>1604</v>
      </c>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569">
        <v>24500</v>
      </c>
      <c r="BQ29" s="569"/>
      <c r="BR29" s="569"/>
      <c r="BS29" s="569"/>
      <c r="BT29" s="569"/>
      <c r="BU29" s="569"/>
      <c r="BV29" s="569"/>
      <c r="BW29" s="569"/>
      <c r="BX29" s="569"/>
      <c r="BY29" s="569"/>
      <c r="BZ29" s="569"/>
      <c r="CA29" s="569"/>
      <c r="CB29" s="569"/>
      <c r="CC29" s="570"/>
    </row>
    <row r="30" spans="1:82" ht="17.100000000000001" customHeight="1">
      <c r="A30" s="122">
        <v>6</v>
      </c>
      <c r="B30" s="571"/>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3"/>
      <c r="AG30" s="95"/>
      <c r="AH30" s="113" t="s">
        <v>1605</v>
      </c>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569">
        <v>50000</v>
      </c>
      <c r="BQ30" s="569"/>
      <c r="BR30" s="569"/>
      <c r="BS30" s="569"/>
      <c r="BT30" s="569"/>
      <c r="BU30" s="569"/>
      <c r="BV30" s="569"/>
      <c r="BW30" s="569"/>
      <c r="BX30" s="569"/>
      <c r="BY30" s="569"/>
      <c r="BZ30" s="569"/>
      <c r="CA30" s="569"/>
      <c r="CB30" s="569"/>
      <c r="CC30" s="570"/>
    </row>
    <row r="31" spans="1:82" ht="17.100000000000001" customHeight="1">
      <c r="A31" s="122">
        <v>7</v>
      </c>
      <c r="B31" s="568"/>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95"/>
      <c r="AH31" s="113" t="s">
        <v>1606</v>
      </c>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569">
        <v>0</v>
      </c>
      <c r="BQ31" s="569"/>
      <c r="BR31" s="569"/>
      <c r="BS31" s="569"/>
      <c r="BT31" s="569"/>
      <c r="BU31" s="569"/>
      <c r="BV31" s="569"/>
      <c r="BW31" s="569"/>
      <c r="BX31" s="569"/>
      <c r="BY31" s="569"/>
      <c r="BZ31" s="569"/>
      <c r="CA31" s="569"/>
      <c r="CB31" s="569"/>
      <c r="CC31" s="570"/>
    </row>
    <row r="32" spans="1:82" ht="17.100000000000001" customHeight="1">
      <c r="A32" s="122">
        <v>8</v>
      </c>
      <c r="B32" s="568"/>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95"/>
      <c r="AH32" s="113" t="s">
        <v>1786</v>
      </c>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569">
        <v>0</v>
      </c>
      <c r="BQ32" s="569"/>
      <c r="BR32" s="569"/>
      <c r="BS32" s="569"/>
      <c r="BT32" s="569"/>
      <c r="BU32" s="569"/>
      <c r="BV32" s="569"/>
      <c r="BW32" s="569"/>
      <c r="BX32" s="569"/>
      <c r="BY32" s="569"/>
      <c r="BZ32" s="569"/>
      <c r="CA32" s="569"/>
      <c r="CB32" s="569"/>
      <c r="CC32" s="570"/>
    </row>
    <row r="33" spans="1:81" ht="17.100000000000001" customHeight="1">
      <c r="A33" s="122">
        <v>9</v>
      </c>
      <c r="B33" s="568"/>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95"/>
      <c r="AH33" s="113" t="s">
        <v>1607</v>
      </c>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569">
        <v>0</v>
      </c>
      <c r="BQ33" s="569"/>
      <c r="BR33" s="569"/>
      <c r="BS33" s="569"/>
      <c r="BT33" s="569"/>
      <c r="BU33" s="569"/>
      <c r="BV33" s="569"/>
      <c r="BW33" s="569"/>
      <c r="BX33" s="569"/>
      <c r="BY33" s="569"/>
      <c r="BZ33" s="569"/>
      <c r="CA33" s="569"/>
      <c r="CB33" s="569"/>
      <c r="CC33" s="570"/>
    </row>
    <row r="34" spans="1:81" ht="17.100000000000001" customHeight="1">
      <c r="A34" s="123">
        <v>10</v>
      </c>
      <c r="B34" s="568"/>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114"/>
      <c r="AH34" s="576" t="s">
        <v>1608</v>
      </c>
      <c r="AI34" s="577"/>
      <c r="AJ34" s="577"/>
      <c r="AK34" s="577"/>
      <c r="AL34" s="577"/>
      <c r="AM34" s="577"/>
      <c r="AN34" s="577"/>
      <c r="AO34" s="577"/>
      <c r="AP34" s="577"/>
      <c r="AQ34" s="577"/>
      <c r="AR34" s="577"/>
      <c r="AS34" s="577"/>
      <c r="AT34" s="577"/>
      <c r="AU34" s="577"/>
      <c r="AV34" s="577"/>
      <c r="AW34" s="577"/>
      <c r="AX34" s="577"/>
      <c r="AY34" s="577"/>
      <c r="AZ34" s="577"/>
      <c r="BA34" s="577"/>
      <c r="BB34" s="577"/>
      <c r="BC34" s="577"/>
      <c r="BD34" s="577"/>
      <c r="BE34" s="577"/>
      <c r="BF34" s="577"/>
      <c r="BG34" s="577"/>
      <c r="BH34" s="577"/>
      <c r="BI34" s="577"/>
      <c r="BJ34" s="577"/>
      <c r="BK34" s="577"/>
      <c r="BL34" s="577"/>
      <c r="BM34" s="577"/>
      <c r="BN34" s="577"/>
      <c r="BO34" s="577"/>
      <c r="BP34" s="578">
        <f>SUM(BP25:CC33)</f>
        <v>5216328</v>
      </c>
      <c r="BQ34" s="578"/>
      <c r="BR34" s="578"/>
      <c r="BS34" s="578"/>
      <c r="BT34" s="578"/>
      <c r="BU34" s="578"/>
      <c r="BV34" s="578"/>
      <c r="BW34" s="578"/>
      <c r="BX34" s="578"/>
      <c r="BY34" s="578"/>
      <c r="BZ34" s="578"/>
      <c r="CA34" s="578"/>
      <c r="CB34" s="578"/>
      <c r="CC34" s="579"/>
    </row>
    <row r="35" spans="1:81" ht="17.100000000000001" customHeight="1" thickBot="1">
      <c r="A35" s="124">
        <v>11</v>
      </c>
      <c r="B35" s="580"/>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2"/>
      <c r="AG35" s="125"/>
      <c r="AH35" s="126"/>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7"/>
    </row>
    <row r="36" spans="1:81" ht="15.75" thickTop="1">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3:AF33"/>
    <mergeCell ref="BP33:CC33"/>
    <mergeCell ref="B34:AF34"/>
    <mergeCell ref="AH34:BO34"/>
    <mergeCell ref="BP34:CC34"/>
    <mergeCell ref="B35:AF35"/>
    <mergeCell ref="B30:AF30"/>
    <mergeCell ref="BP30:CC30"/>
    <mergeCell ref="B31:AF31"/>
    <mergeCell ref="BP31:CC31"/>
    <mergeCell ref="B32:AF32"/>
    <mergeCell ref="BP32:CC32"/>
    <mergeCell ref="B27:AF27"/>
    <mergeCell ref="BP27:CC27"/>
    <mergeCell ref="B28:AF28"/>
    <mergeCell ref="AH28:BO28"/>
    <mergeCell ref="BP28:CC28"/>
    <mergeCell ref="B29:AF29"/>
    <mergeCell ref="BP29:CC29"/>
    <mergeCell ref="A24:AF24"/>
    <mergeCell ref="AH24:CC24"/>
    <mergeCell ref="B25:AF25"/>
    <mergeCell ref="BP25:CC25"/>
    <mergeCell ref="B26:AF26"/>
    <mergeCell ref="BP26:CC26"/>
    <mergeCell ref="N17:BJ18"/>
    <mergeCell ref="BL18:CC18"/>
    <mergeCell ref="A19:CC19"/>
    <mergeCell ref="M20:AW20"/>
    <mergeCell ref="A21:AW22"/>
    <mergeCell ref="AX21:BJ22"/>
    <mergeCell ref="BK21:CC22"/>
    <mergeCell ref="A1:CC2"/>
    <mergeCell ref="A3:AU3"/>
    <mergeCell ref="A6:AK6"/>
    <mergeCell ref="AM6:CC6"/>
    <mergeCell ref="K8:CC8"/>
    <mergeCell ref="A10:AL15"/>
    <mergeCell ref="AM10:CC12"/>
    <mergeCell ref="AM14:CC15"/>
  </mergeCells>
  <pageMargins left="0.55118110236220474" right="0.35433070866141736" top="0.47244094488188981" bottom="0.39370078740157483" header="0.31496062992125984" footer="0.31496062992125984"/>
  <pageSetup scale="90" orientation="landscape" horizontalDpi="4294967295" verticalDpi="4294967295" r:id="rId1"/>
  <headerFooter>
    <oddFooter>&amp;R&amp;10Página &amp;P de &amp;N</oddFooter>
  </headerFooter>
  <legacyDrawing r:id="rId2"/>
</worksheet>
</file>

<file path=xl/worksheets/sheet5.xml><?xml version="1.0" encoding="utf-8"?>
<worksheet xmlns="http://schemas.openxmlformats.org/spreadsheetml/2006/main" xmlns:r="http://schemas.openxmlformats.org/officeDocument/2006/relationships">
  <sheetPr codeName="Hoja10">
    <tabColor rgb="FF00736F"/>
  </sheetPr>
  <dimension ref="A1:H79"/>
  <sheetViews>
    <sheetView showGridLines="0" topLeftCell="A40" workbookViewId="0">
      <selection activeCell="G52" sqref="G52"/>
    </sheetView>
  </sheetViews>
  <sheetFormatPr baseColWidth="10" defaultRowHeight="12.75" customHeight="1"/>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78" customWidth="1"/>
    <col min="9" max="16384" width="11.42578125" style="78"/>
  </cols>
  <sheetData>
    <row r="1" spans="1:7" ht="30" customHeight="1">
      <c r="A1" s="604" t="s">
        <v>1764</v>
      </c>
      <c r="B1" s="604"/>
      <c r="C1" s="604"/>
      <c r="D1" s="604"/>
      <c r="E1" s="604"/>
      <c r="F1" s="604"/>
      <c r="G1" s="604"/>
    </row>
    <row r="2" spans="1:7" ht="27.75" customHeight="1" thickBot="1">
      <c r="A2" s="605" t="str">
        <f>'Objetivos PMD'!$B$3</f>
        <v>Municipio:  SISTEMA DIF JALOSTOTITLAN, JALISCO</v>
      </c>
      <c r="B2" s="605"/>
      <c r="C2" s="605"/>
      <c r="D2" s="605"/>
      <c r="E2" s="605"/>
      <c r="F2" s="605"/>
      <c r="G2" s="605"/>
    </row>
    <row r="3" spans="1:7" ht="21" customHeight="1">
      <c r="A3" s="583" t="s">
        <v>7</v>
      </c>
      <c r="B3" s="584"/>
      <c r="C3" s="584"/>
      <c r="D3" s="584"/>
      <c r="E3" s="587" t="s">
        <v>1766</v>
      </c>
      <c r="F3" s="587" t="s">
        <v>1767</v>
      </c>
      <c r="G3" s="606" t="s">
        <v>1768</v>
      </c>
    </row>
    <row r="4" spans="1:7" ht="24.75" customHeight="1">
      <c r="A4" s="585"/>
      <c r="B4" s="586"/>
      <c r="C4" s="586"/>
      <c r="D4" s="586"/>
      <c r="E4" s="588"/>
      <c r="F4" s="588"/>
      <c r="G4" s="607"/>
    </row>
    <row r="5" spans="1:7" ht="21.75" customHeight="1">
      <c r="A5" s="595" t="s">
        <v>8</v>
      </c>
      <c r="B5" s="596"/>
      <c r="C5" s="596"/>
      <c r="D5" s="596"/>
      <c r="E5" s="596"/>
      <c r="F5" s="596"/>
      <c r="G5" s="597"/>
    </row>
    <row r="6" spans="1:7" ht="15" customHeight="1">
      <c r="A6" s="170">
        <v>1</v>
      </c>
      <c r="B6" s="598" t="s">
        <v>9</v>
      </c>
      <c r="C6" s="598"/>
      <c r="D6" s="598"/>
      <c r="E6" s="171">
        <f>SUM(E7:E14)</f>
        <v>0</v>
      </c>
      <c r="F6" s="171">
        <f>SUM(F7:F14)</f>
        <v>0</v>
      </c>
      <c r="G6" s="172" t="e">
        <f>F6/E6-1</f>
        <v>#DIV/0!</v>
      </c>
    </row>
    <row r="7" spans="1:7" ht="15" customHeight="1">
      <c r="A7" s="80">
        <v>1.1000000000000001</v>
      </c>
      <c r="B7" s="590" t="s">
        <v>10</v>
      </c>
      <c r="C7" s="590"/>
      <c r="D7" s="590"/>
      <c r="E7" s="5">
        <v>0</v>
      </c>
      <c r="F7" s="199">
        <f>'ESTIMACION DE INGRESOS'!$C$6</f>
        <v>0</v>
      </c>
      <c r="G7" s="200" t="e">
        <f>F7/E7-1</f>
        <v>#DIV/0!</v>
      </c>
    </row>
    <row r="8" spans="1:7" ht="15" customHeight="1">
      <c r="A8" s="80">
        <v>1.2</v>
      </c>
      <c r="B8" s="590" t="s">
        <v>11</v>
      </c>
      <c r="C8" s="590"/>
      <c r="D8" s="590"/>
      <c r="E8" s="5">
        <v>0</v>
      </c>
      <c r="F8" s="199">
        <f>'ESTIMACION DE INGRESOS'!$C$15</f>
        <v>0</v>
      </c>
      <c r="G8" s="200" t="e">
        <f t="shared" ref="G8:G26" si="0">F8/E8-1</f>
        <v>#DIV/0!</v>
      </c>
    </row>
    <row r="9" spans="1:7" ht="15" customHeight="1">
      <c r="A9" s="80">
        <v>1.3</v>
      </c>
      <c r="B9" s="590" t="s">
        <v>12</v>
      </c>
      <c r="C9" s="590"/>
      <c r="D9" s="590"/>
      <c r="E9" s="6">
        <v>0</v>
      </c>
      <c r="F9" s="199">
        <f>'ESTIMACION DE INGRESOS'!$C$26</f>
        <v>0</v>
      </c>
      <c r="G9" s="200" t="e">
        <f t="shared" si="0"/>
        <v>#DIV/0!</v>
      </c>
    </row>
    <row r="10" spans="1:7" ht="15" customHeight="1">
      <c r="A10" s="80">
        <v>1.4</v>
      </c>
      <c r="B10" s="590" t="s">
        <v>13</v>
      </c>
      <c r="C10" s="590"/>
      <c r="D10" s="590"/>
      <c r="E10" s="6">
        <v>0</v>
      </c>
      <c r="F10" s="199">
        <f>'ESTIMACION DE INGRESOS'!$C$27</f>
        <v>0</v>
      </c>
      <c r="G10" s="200" t="e">
        <f t="shared" si="0"/>
        <v>#DIV/0!</v>
      </c>
    </row>
    <row r="11" spans="1:7" ht="15" customHeight="1">
      <c r="A11" s="80">
        <v>1.5</v>
      </c>
      <c r="B11" s="590" t="s">
        <v>14</v>
      </c>
      <c r="C11" s="590"/>
      <c r="D11" s="590"/>
      <c r="E11" s="6">
        <v>0</v>
      </c>
      <c r="F11" s="199">
        <f>'ESTIMACION DE INGRESOS'!$C$28</f>
        <v>0</v>
      </c>
      <c r="G11" s="200" t="e">
        <f t="shared" si="0"/>
        <v>#DIV/0!</v>
      </c>
    </row>
    <row r="12" spans="1:7" ht="15" customHeight="1">
      <c r="A12" s="80">
        <v>1.6</v>
      </c>
      <c r="B12" s="590" t="s">
        <v>15</v>
      </c>
      <c r="C12" s="590"/>
      <c r="D12" s="590"/>
      <c r="E12" s="6">
        <v>0</v>
      </c>
      <c r="F12" s="199">
        <f>'ESTIMACION DE INGRESOS'!$C$29</f>
        <v>0</v>
      </c>
      <c r="G12" s="200" t="e">
        <f t="shared" si="0"/>
        <v>#DIV/0!</v>
      </c>
    </row>
    <row r="13" spans="1:7" ht="15" customHeight="1">
      <c r="A13" s="80">
        <v>1.7</v>
      </c>
      <c r="B13" s="601" t="s">
        <v>16</v>
      </c>
      <c r="C13" s="602"/>
      <c r="D13" s="603"/>
      <c r="E13" s="5">
        <v>0</v>
      </c>
      <c r="F13" s="199">
        <f>'ESTIMACION DE INGRESOS'!$C$30</f>
        <v>0</v>
      </c>
      <c r="G13" s="200" t="e">
        <f t="shared" si="0"/>
        <v>#DIV/0!</v>
      </c>
    </row>
    <row r="14" spans="1:7" ht="15" customHeight="1">
      <c r="A14" s="80">
        <v>1.8</v>
      </c>
      <c r="B14" s="601" t="s">
        <v>17</v>
      </c>
      <c r="C14" s="602"/>
      <c r="D14" s="603"/>
      <c r="E14" s="5">
        <v>0</v>
      </c>
      <c r="F14" s="199">
        <f>'ESTIMACION DE INGRESOS'!$C$43</f>
        <v>0</v>
      </c>
      <c r="G14" s="201" t="e">
        <f t="shared" si="0"/>
        <v>#DIV/0!</v>
      </c>
    </row>
    <row r="15" spans="1:7" ht="15" customHeight="1">
      <c r="A15" s="173">
        <v>2</v>
      </c>
      <c r="B15" s="594" t="s">
        <v>18</v>
      </c>
      <c r="C15" s="594"/>
      <c r="D15" s="594"/>
      <c r="E15" s="174">
        <f>SUM(E16:E20)</f>
        <v>0</v>
      </c>
      <c r="F15" s="174">
        <f>SUM(F16:F20)</f>
        <v>0</v>
      </c>
      <c r="G15" s="175" t="e">
        <f t="shared" si="0"/>
        <v>#DIV/0!</v>
      </c>
    </row>
    <row r="16" spans="1:7">
      <c r="A16" s="80">
        <v>2.1</v>
      </c>
      <c r="B16" s="601" t="s">
        <v>1640</v>
      </c>
      <c r="C16" s="602"/>
      <c r="D16" s="603"/>
      <c r="E16" s="5">
        <v>0</v>
      </c>
      <c r="F16" s="199">
        <f>'ESTIMACION DE INGRESOS'!C48</f>
        <v>0</v>
      </c>
      <c r="G16" s="200" t="e">
        <f>F16/E16-1</f>
        <v>#DIV/0!</v>
      </c>
    </row>
    <row r="17" spans="1:7" ht="15" customHeight="1">
      <c r="A17" s="80">
        <v>2.2000000000000002</v>
      </c>
      <c r="B17" s="601" t="s">
        <v>1641</v>
      </c>
      <c r="C17" s="602"/>
      <c r="D17" s="603"/>
      <c r="E17" s="6">
        <v>0</v>
      </c>
      <c r="F17" s="199">
        <f>'ESTIMACION DE INGRESOS'!C49</f>
        <v>0</v>
      </c>
      <c r="G17" s="200" t="e">
        <f>F17/E17-1</f>
        <v>#DIV/0!</v>
      </c>
    </row>
    <row r="18" spans="1:7" ht="15" customHeight="1">
      <c r="A18" s="80">
        <v>2.2999999999999998</v>
      </c>
      <c r="B18" s="601" t="s">
        <v>1642</v>
      </c>
      <c r="C18" s="602"/>
      <c r="D18" s="603"/>
      <c r="E18" s="6">
        <v>0</v>
      </c>
      <c r="F18" s="199">
        <f>'ESTIMACION DE INGRESOS'!C50</f>
        <v>0</v>
      </c>
      <c r="G18" s="200" t="e">
        <f>F18/E18-1</f>
        <v>#DIV/0!</v>
      </c>
    </row>
    <row r="19" spans="1:7" ht="15" customHeight="1">
      <c r="A19" s="80">
        <v>2.4</v>
      </c>
      <c r="B19" s="601" t="s">
        <v>1643</v>
      </c>
      <c r="C19" s="602"/>
      <c r="D19" s="603"/>
      <c r="E19" s="5">
        <v>0</v>
      </c>
      <c r="F19" s="199">
        <f>'ESTIMACION DE INGRESOS'!C51</f>
        <v>0</v>
      </c>
      <c r="G19" s="200" t="e">
        <f>F19/E19-1</f>
        <v>#DIV/0!</v>
      </c>
    </row>
    <row r="20" spans="1:7" ht="15" customHeight="1">
      <c r="A20" s="80">
        <v>2.5</v>
      </c>
      <c r="B20" s="601" t="s">
        <v>16</v>
      </c>
      <c r="C20" s="602"/>
      <c r="D20" s="603"/>
      <c r="E20" s="5">
        <v>0</v>
      </c>
      <c r="F20" s="199">
        <f>'ESTIMACION DE INGRESOS'!C52</f>
        <v>0</v>
      </c>
      <c r="G20" s="200" t="e">
        <f>F20/E20-1</f>
        <v>#DIV/0!</v>
      </c>
    </row>
    <row r="21" spans="1:7" ht="15" customHeight="1">
      <c r="A21" s="173">
        <v>3</v>
      </c>
      <c r="B21" s="594" t="s">
        <v>19</v>
      </c>
      <c r="C21" s="594"/>
      <c r="D21" s="594"/>
      <c r="E21" s="174">
        <f>SUM(E22)</f>
        <v>0</v>
      </c>
      <c r="F21" s="174">
        <f>SUM(F22)</f>
        <v>0</v>
      </c>
      <c r="G21" s="176" t="e">
        <f t="shared" si="0"/>
        <v>#DIV/0!</v>
      </c>
    </row>
    <row r="22" spans="1:7" ht="15" customHeight="1">
      <c r="A22" s="80">
        <v>3.1</v>
      </c>
      <c r="B22" s="590" t="s">
        <v>20</v>
      </c>
      <c r="C22" s="590"/>
      <c r="D22" s="590"/>
      <c r="E22" s="6">
        <v>0</v>
      </c>
      <c r="F22" s="199">
        <f>'ESTIMACION DE INGRESOS'!C54</f>
        <v>0</v>
      </c>
      <c r="G22" s="201" t="e">
        <f t="shared" si="0"/>
        <v>#DIV/0!</v>
      </c>
    </row>
    <row r="23" spans="1:7" ht="15" customHeight="1">
      <c r="A23" s="173">
        <v>4</v>
      </c>
      <c r="B23" s="594" t="s">
        <v>21</v>
      </c>
      <c r="C23" s="594"/>
      <c r="D23" s="594"/>
      <c r="E23" s="174">
        <f>SUM(E24:E28)</f>
        <v>0</v>
      </c>
      <c r="F23" s="174">
        <f>SUM(F24:F28)</f>
        <v>0</v>
      </c>
      <c r="G23" s="176" t="e">
        <f t="shared" si="0"/>
        <v>#DIV/0!</v>
      </c>
    </row>
    <row r="24" spans="1:7">
      <c r="A24" s="80">
        <v>4.0999999999999996</v>
      </c>
      <c r="B24" s="589" t="s">
        <v>1615</v>
      </c>
      <c r="C24" s="589"/>
      <c r="D24" s="589"/>
      <c r="E24" s="5">
        <v>0</v>
      </c>
      <c r="F24" s="199">
        <f>'ESTIMACION DE INGRESOS'!C58</f>
        <v>0</v>
      </c>
      <c r="G24" s="200" t="e">
        <f t="shared" si="0"/>
        <v>#DIV/0!</v>
      </c>
    </row>
    <row r="25" spans="1:7" ht="15" customHeight="1">
      <c r="A25" s="80">
        <v>4.2</v>
      </c>
      <c r="B25" s="589" t="s">
        <v>1616</v>
      </c>
      <c r="C25" s="589"/>
      <c r="D25" s="589"/>
      <c r="E25" s="6">
        <v>0</v>
      </c>
      <c r="F25" s="199">
        <f>'ESTIMACION DE INGRESOS'!$C$78</f>
        <v>0</v>
      </c>
      <c r="G25" s="200" t="e">
        <f t="shared" si="0"/>
        <v>#DIV/0!</v>
      </c>
    </row>
    <row r="26" spans="1:7" ht="15" customHeight="1">
      <c r="A26" s="80">
        <v>4.3</v>
      </c>
      <c r="B26" s="591" t="s">
        <v>1617</v>
      </c>
      <c r="C26" s="592"/>
      <c r="D26" s="593"/>
      <c r="E26" s="6">
        <v>0</v>
      </c>
      <c r="F26" s="199">
        <f>'ESTIMACION DE INGRESOS'!$C$79</f>
        <v>0</v>
      </c>
      <c r="G26" s="200" t="e">
        <f t="shared" si="0"/>
        <v>#DIV/0!</v>
      </c>
    </row>
    <row r="27" spans="1:7" ht="15" customHeight="1">
      <c r="A27" s="80">
        <v>4.4000000000000004</v>
      </c>
      <c r="B27" s="589" t="s">
        <v>1618</v>
      </c>
      <c r="C27" s="589"/>
      <c r="D27" s="589"/>
      <c r="E27" s="5">
        <v>0</v>
      </c>
      <c r="F27" s="199">
        <f>'ESTIMACION DE INGRESOS'!$C$159</f>
        <v>0</v>
      </c>
      <c r="G27" s="200" t="e">
        <f t="shared" ref="G27:G58" si="1">F27/E27-1</f>
        <v>#DIV/0!</v>
      </c>
    </row>
    <row r="28" spans="1:7" ht="15" customHeight="1">
      <c r="A28" s="80">
        <v>4.5</v>
      </c>
      <c r="B28" s="589" t="s">
        <v>16</v>
      </c>
      <c r="C28" s="589"/>
      <c r="D28" s="589"/>
      <c r="E28" s="5">
        <v>0</v>
      </c>
      <c r="F28" s="199">
        <f>'ESTIMACION DE INGRESOS'!$C$166</f>
        <v>0</v>
      </c>
      <c r="G28" s="200" t="e">
        <f t="shared" si="1"/>
        <v>#DIV/0!</v>
      </c>
    </row>
    <row r="29" spans="1:7" ht="15" customHeight="1">
      <c r="A29" s="173">
        <v>5</v>
      </c>
      <c r="B29" s="594" t="s">
        <v>22</v>
      </c>
      <c r="C29" s="594"/>
      <c r="D29" s="594"/>
      <c r="E29" s="174">
        <f>SUM(E30:E32)</f>
        <v>0</v>
      </c>
      <c r="F29" s="174">
        <f>SUM(F30:F32)</f>
        <v>0</v>
      </c>
      <c r="G29" s="176" t="e">
        <f t="shared" si="1"/>
        <v>#DIV/0!</v>
      </c>
    </row>
    <row r="30" spans="1:7" ht="15" customHeight="1">
      <c r="A30" s="80">
        <v>5.0999999999999996</v>
      </c>
      <c r="B30" s="589" t="s">
        <v>1619</v>
      </c>
      <c r="C30" s="589"/>
      <c r="D30" s="589"/>
      <c r="E30" s="5">
        <v>0</v>
      </c>
      <c r="F30" s="199">
        <f>'ESTIMACION DE INGRESOS'!C180</f>
        <v>0</v>
      </c>
      <c r="G30" s="200" t="e">
        <f t="shared" si="1"/>
        <v>#DIV/0!</v>
      </c>
    </row>
    <row r="31" spans="1:7" ht="15" customHeight="1">
      <c r="A31" s="80">
        <v>5.2</v>
      </c>
      <c r="B31" s="589" t="s">
        <v>1620</v>
      </c>
      <c r="C31" s="589"/>
      <c r="D31" s="589"/>
      <c r="E31" s="5">
        <v>0</v>
      </c>
      <c r="F31" s="199">
        <f>'ESTIMACION DE INGRESOS'!$C$202</f>
        <v>0</v>
      </c>
      <c r="G31" s="200" t="e">
        <f t="shared" si="1"/>
        <v>#DIV/0!</v>
      </c>
    </row>
    <row r="32" spans="1:7" ht="15" customHeight="1">
      <c r="A32" s="80">
        <v>5.3</v>
      </c>
      <c r="B32" s="589" t="s">
        <v>16</v>
      </c>
      <c r="C32" s="589"/>
      <c r="D32" s="589"/>
      <c r="E32" s="5">
        <v>0</v>
      </c>
      <c r="F32" s="199">
        <f>'ESTIMACION DE INGRESOS'!$C$205</f>
        <v>0</v>
      </c>
      <c r="G32" s="200" t="e">
        <f t="shared" si="1"/>
        <v>#DIV/0!</v>
      </c>
    </row>
    <row r="33" spans="1:8" ht="15" customHeight="1">
      <c r="A33" s="173">
        <v>6</v>
      </c>
      <c r="B33" s="594" t="s">
        <v>24</v>
      </c>
      <c r="C33" s="594"/>
      <c r="D33" s="594"/>
      <c r="E33" s="174">
        <f>SUM(E34:E37)</f>
        <v>0</v>
      </c>
      <c r="F33" s="174">
        <f>SUM(F34:F37)</f>
        <v>0</v>
      </c>
      <c r="G33" s="176" t="e">
        <f t="shared" si="1"/>
        <v>#DIV/0!</v>
      </c>
    </row>
    <row r="34" spans="1:8" ht="15" customHeight="1">
      <c r="A34" s="80">
        <v>6.1</v>
      </c>
      <c r="B34" s="589" t="s">
        <v>1621</v>
      </c>
      <c r="C34" s="589"/>
      <c r="D34" s="589"/>
      <c r="E34" s="5">
        <v>0</v>
      </c>
      <c r="F34" s="199">
        <f>'ESTIMACION DE INGRESOS'!C209</f>
        <v>0</v>
      </c>
      <c r="G34" s="200" t="e">
        <f t="shared" si="1"/>
        <v>#DIV/0!</v>
      </c>
    </row>
    <row r="35" spans="1:8" ht="15" customHeight="1">
      <c r="A35" s="80">
        <v>6.2</v>
      </c>
      <c r="B35" s="589" t="s">
        <v>1622</v>
      </c>
      <c r="C35" s="589"/>
      <c r="D35" s="589"/>
      <c r="E35" s="5">
        <v>0</v>
      </c>
      <c r="F35" s="199">
        <f>'ESTIMACION DE INGRESOS'!$C$224</f>
        <v>0</v>
      </c>
      <c r="G35" s="200" t="e">
        <f t="shared" si="1"/>
        <v>#DIV/0!</v>
      </c>
    </row>
    <row r="36" spans="1:8" ht="15" customHeight="1">
      <c r="A36" s="80">
        <v>6.3</v>
      </c>
      <c r="B36" s="589" t="s">
        <v>1623</v>
      </c>
      <c r="C36" s="589"/>
      <c r="D36" s="589"/>
      <c r="E36" s="5">
        <v>0</v>
      </c>
      <c r="F36" s="199">
        <f>'ESTIMACION DE INGRESOS'!$C$225</f>
        <v>0</v>
      </c>
      <c r="G36" s="200" t="e">
        <f t="shared" si="1"/>
        <v>#DIV/0!</v>
      </c>
    </row>
    <row r="37" spans="1:8" ht="15" customHeight="1">
      <c r="A37" s="80">
        <v>6.4</v>
      </c>
      <c r="B37" s="589" t="s">
        <v>16</v>
      </c>
      <c r="C37" s="589"/>
      <c r="D37" s="589"/>
      <c r="E37" s="5">
        <v>0</v>
      </c>
      <c r="F37" s="199">
        <f>'ESTIMACION DE INGRESOS'!$C$228</f>
        <v>0</v>
      </c>
      <c r="G37" s="200" t="e">
        <f t="shared" si="1"/>
        <v>#DIV/0!</v>
      </c>
    </row>
    <row r="38" spans="1:8">
      <c r="A38" s="173">
        <v>7</v>
      </c>
      <c r="B38" s="594" t="s">
        <v>26</v>
      </c>
      <c r="C38" s="594"/>
      <c r="D38" s="594"/>
      <c r="E38" s="174">
        <f>SUM(E39:E42)</f>
        <v>82800</v>
      </c>
      <c r="F38" s="174">
        <f>SUM(F39:F43)</f>
        <v>87772</v>
      </c>
      <c r="G38" s="176">
        <f t="shared" si="1"/>
        <v>6.0048309178744042E-2</v>
      </c>
    </row>
    <row r="39" spans="1:8">
      <c r="A39" s="80">
        <v>7.1</v>
      </c>
      <c r="B39" s="589" t="s">
        <v>1624</v>
      </c>
      <c r="C39" s="589"/>
      <c r="D39" s="589"/>
      <c r="E39" s="63">
        <v>0</v>
      </c>
      <c r="F39" s="199">
        <f>'ESTIMACION DE INGRESOS'!C232</f>
        <v>0</v>
      </c>
      <c r="G39" s="200" t="e">
        <f t="shared" si="1"/>
        <v>#DIV/0!</v>
      </c>
      <c r="H39" s="79"/>
    </row>
    <row r="40" spans="1:8">
      <c r="A40" s="80">
        <v>7.2</v>
      </c>
      <c r="B40" s="589" t="s">
        <v>1625</v>
      </c>
      <c r="C40" s="589"/>
      <c r="D40" s="589"/>
      <c r="E40" s="63">
        <v>0</v>
      </c>
      <c r="F40" s="199">
        <f>'ESTIMACION DE INGRESOS'!$C$233</f>
        <v>0</v>
      </c>
      <c r="G40" s="200" t="e">
        <f t="shared" si="1"/>
        <v>#DIV/0!</v>
      </c>
      <c r="H40" s="79"/>
    </row>
    <row r="41" spans="1:8">
      <c r="A41" s="80">
        <v>7.3</v>
      </c>
      <c r="B41" s="589" t="s">
        <v>1626</v>
      </c>
      <c r="C41" s="589"/>
      <c r="D41" s="589"/>
      <c r="E41" s="63">
        <v>82800</v>
      </c>
      <c r="F41" s="199">
        <f>'ESTIMACION DE INGRESOS'!$C$235</f>
        <v>87772</v>
      </c>
      <c r="G41" s="200">
        <f t="shared" si="1"/>
        <v>6.0048309178744042E-2</v>
      </c>
      <c r="H41" s="79"/>
    </row>
    <row r="42" spans="1:8">
      <c r="A42" s="80">
        <v>7.4</v>
      </c>
      <c r="B42" s="589" t="s">
        <v>1627</v>
      </c>
      <c r="C42" s="589"/>
      <c r="D42" s="589"/>
      <c r="E42" s="63">
        <v>0</v>
      </c>
      <c r="F42" s="199">
        <f>'ESTIMACION DE INGRESOS'!$C$237</f>
        <v>0</v>
      </c>
      <c r="G42" s="200" t="e">
        <f t="shared" si="1"/>
        <v>#DIV/0!</v>
      </c>
      <c r="H42" s="79"/>
    </row>
    <row r="43" spans="1:8" ht="30" customHeight="1">
      <c r="A43" s="80">
        <v>7.9</v>
      </c>
      <c r="B43" s="591" t="s">
        <v>1628</v>
      </c>
      <c r="C43" s="592"/>
      <c r="D43" s="593"/>
      <c r="E43" s="63">
        <v>0</v>
      </c>
      <c r="F43" s="199">
        <f>'ESTIMACION DE INGRESOS'!$C$239</f>
        <v>0</v>
      </c>
      <c r="G43" s="200" t="e">
        <f t="shared" si="1"/>
        <v>#DIV/0!</v>
      </c>
      <c r="H43" s="79"/>
    </row>
    <row r="44" spans="1:8">
      <c r="A44" s="173">
        <v>8</v>
      </c>
      <c r="B44" s="594" t="s">
        <v>27</v>
      </c>
      <c r="C44" s="594"/>
      <c r="D44" s="594"/>
      <c r="E44" s="174">
        <f>SUM(E45:E47)</f>
        <v>676400</v>
      </c>
      <c r="F44" s="174">
        <f>SUM(F45:F47)</f>
        <v>703456</v>
      </c>
      <c r="G44" s="176">
        <f t="shared" si="1"/>
        <v>4.0000000000000036E-2</v>
      </c>
    </row>
    <row r="45" spans="1:8">
      <c r="A45" s="80">
        <v>8.1</v>
      </c>
      <c r="B45" s="589" t="s">
        <v>28</v>
      </c>
      <c r="C45" s="589"/>
      <c r="D45" s="589"/>
      <c r="E45" s="5">
        <v>0</v>
      </c>
      <c r="F45" s="199">
        <f>'ESTIMACION DE INGRESOS'!C243</f>
        <v>0</v>
      </c>
      <c r="G45" s="200" t="e">
        <f t="shared" si="1"/>
        <v>#DIV/0!</v>
      </c>
    </row>
    <row r="46" spans="1:8">
      <c r="A46" s="80">
        <v>8.1999999999999993</v>
      </c>
      <c r="B46" s="589" t="s">
        <v>29</v>
      </c>
      <c r="C46" s="589"/>
      <c r="D46" s="589"/>
      <c r="E46" s="5">
        <v>0</v>
      </c>
      <c r="F46" s="199">
        <f>'ESTIMACION DE INGRESOS'!$C$247</f>
        <v>0</v>
      </c>
      <c r="G46" s="200" t="e">
        <f t="shared" si="1"/>
        <v>#DIV/0!</v>
      </c>
    </row>
    <row r="47" spans="1:8">
      <c r="A47" s="80">
        <v>8.3000000000000007</v>
      </c>
      <c r="B47" s="589" t="s">
        <v>30</v>
      </c>
      <c r="C47" s="589"/>
      <c r="D47" s="589"/>
      <c r="E47" s="5">
        <v>676400</v>
      </c>
      <c r="F47" s="199">
        <f>'ESTIMACION DE INGRESOS'!$C$253</f>
        <v>703456</v>
      </c>
      <c r="G47" s="200">
        <f t="shared" si="1"/>
        <v>4.0000000000000036E-2</v>
      </c>
    </row>
    <row r="48" spans="1:8" ht="12.75" customHeight="1">
      <c r="A48" s="173">
        <v>9</v>
      </c>
      <c r="B48" s="594" t="s">
        <v>74</v>
      </c>
      <c r="C48" s="594"/>
      <c r="D48" s="594"/>
      <c r="E48" s="174">
        <f>SUM(E49:E54)</f>
        <v>4256500</v>
      </c>
      <c r="F48" s="174">
        <f>SUM(F49:F54)</f>
        <v>4425100</v>
      </c>
      <c r="G48" s="176">
        <f t="shared" si="1"/>
        <v>3.9610008222718207E-2</v>
      </c>
    </row>
    <row r="49" spans="1:7">
      <c r="A49" s="80">
        <v>9.1</v>
      </c>
      <c r="B49" s="589" t="s">
        <v>1629</v>
      </c>
      <c r="C49" s="589"/>
      <c r="D49" s="589"/>
      <c r="E49" s="5">
        <v>4215000</v>
      </c>
      <c r="F49" s="199">
        <f>'ESTIMACION DE INGRESOS'!C259</f>
        <v>4383600</v>
      </c>
      <c r="G49" s="200">
        <f t="shared" si="1"/>
        <v>4.0000000000000036E-2</v>
      </c>
    </row>
    <row r="50" spans="1:7">
      <c r="A50" s="80">
        <v>9.1999999999999993</v>
      </c>
      <c r="B50" s="589" t="s">
        <v>76</v>
      </c>
      <c r="C50" s="589"/>
      <c r="D50" s="589"/>
      <c r="E50" s="6">
        <v>0</v>
      </c>
      <c r="F50" s="199">
        <f>'ESTIMACION DE INGRESOS'!$C$262</f>
        <v>0</v>
      </c>
      <c r="G50" s="200" t="e">
        <f t="shared" si="1"/>
        <v>#DIV/0!</v>
      </c>
    </row>
    <row r="51" spans="1:7">
      <c r="A51" s="80">
        <v>9.3000000000000007</v>
      </c>
      <c r="B51" s="589" t="s">
        <v>1630</v>
      </c>
      <c r="C51" s="589"/>
      <c r="D51" s="589"/>
      <c r="E51" s="6">
        <v>0</v>
      </c>
      <c r="F51" s="199">
        <f>'ESTIMACION DE INGRESOS'!$C$263</f>
        <v>0</v>
      </c>
      <c r="G51" s="200" t="e">
        <f t="shared" si="1"/>
        <v>#DIV/0!</v>
      </c>
    </row>
    <row r="52" spans="1:7">
      <c r="A52" s="80">
        <v>9.4</v>
      </c>
      <c r="B52" s="589" t="s">
        <v>78</v>
      </c>
      <c r="C52" s="589"/>
      <c r="D52" s="589"/>
      <c r="E52" s="6">
        <v>41500</v>
      </c>
      <c r="F52" s="199">
        <f>'ESTIMACION DE INGRESOS'!$C$268</f>
        <v>41500</v>
      </c>
      <c r="G52" s="200">
        <f t="shared" si="1"/>
        <v>0</v>
      </c>
    </row>
    <row r="53" spans="1:7">
      <c r="A53" s="80">
        <v>9.5</v>
      </c>
      <c r="B53" s="589" t="s">
        <v>79</v>
      </c>
      <c r="C53" s="589"/>
      <c r="D53" s="589"/>
      <c r="E53" s="6">
        <v>0</v>
      </c>
      <c r="F53" s="199">
        <f>'ESTIMACION DE INGRESOS'!$C$272</f>
        <v>0</v>
      </c>
      <c r="G53" s="200" t="e">
        <f t="shared" si="1"/>
        <v>#DIV/0!</v>
      </c>
    </row>
    <row r="54" spans="1:7">
      <c r="A54" s="80">
        <v>9.6</v>
      </c>
      <c r="B54" s="589" t="s">
        <v>80</v>
      </c>
      <c r="C54" s="589"/>
      <c r="D54" s="589"/>
      <c r="E54" s="6">
        <v>0</v>
      </c>
      <c r="F54" s="199">
        <f>'ESTIMACION DE INGRESOS'!$C$273</f>
        <v>0</v>
      </c>
      <c r="G54" s="202" t="e">
        <f t="shared" si="1"/>
        <v>#DIV/0!</v>
      </c>
    </row>
    <row r="55" spans="1:7">
      <c r="A55" s="173" t="s">
        <v>1342</v>
      </c>
      <c r="B55" s="594" t="s">
        <v>31</v>
      </c>
      <c r="C55" s="594"/>
      <c r="D55" s="594"/>
      <c r="E55" s="174">
        <f>SUM(E56:E58)</f>
        <v>0</v>
      </c>
      <c r="F55" s="174">
        <f>SUM(F56:F58)</f>
        <v>0</v>
      </c>
      <c r="G55" s="176" t="e">
        <f>F55/E55-1</f>
        <v>#DIV/0!</v>
      </c>
    </row>
    <row r="56" spans="1:7" ht="12.75" customHeight="1">
      <c r="A56" s="80">
        <v>10.1</v>
      </c>
      <c r="B56" s="591" t="s">
        <v>1631</v>
      </c>
      <c r="C56" s="592"/>
      <c r="D56" s="593"/>
      <c r="E56" s="190">
        <v>0</v>
      </c>
      <c r="F56" s="203">
        <f>'ESTIMACION DE INGRESOS'!C279</f>
        <v>0</v>
      </c>
      <c r="G56" s="202" t="e">
        <f t="shared" si="1"/>
        <v>#DIV/0!</v>
      </c>
    </row>
    <row r="57" spans="1:7">
      <c r="A57" s="80">
        <v>10.199999999999999</v>
      </c>
      <c r="B57" s="591" t="s">
        <v>1632</v>
      </c>
      <c r="C57" s="592"/>
      <c r="D57" s="593"/>
      <c r="E57" s="190">
        <v>0</v>
      </c>
      <c r="F57" s="203">
        <f>'ESTIMACION DE INGRESOS'!C282</f>
        <v>0</v>
      </c>
      <c r="G57" s="202" t="e">
        <f t="shared" si="1"/>
        <v>#DIV/0!</v>
      </c>
    </row>
    <row r="58" spans="1:7">
      <c r="A58" s="80">
        <v>10.3</v>
      </c>
      <c r="B58" s="185" t="s">
        <v>1633</v>
      </c>
      <c r="C58" s="186"/>
      <c r="D58" s="187"/>
      <c r="E58" s="190">
        <v>0</v>
      </c>
      <c r="F58" s="203">
        <f>'ESTIMACION DE INGRESOS'!C284</f>
        <v>0</v>
      </c>
      <c r="G58" s="202" t="e">
        <f t="shared" si="1"/>
        <v>#DIV/0!</v>
      </c>
    </row>
    <row r="59" spans="1:7">
      <c r="A59" s="177" t="s">
        <v>1343</v>
      </c>
      <c r="B59" s="594" t="s">
        <v>32</v>
      </c>
      <c r="C59" s="594"/>
      <c r="D59" s="594"/>
      <c r="E59" s="178">
        <f>SUM(E60)</f>
        <v>0</v>
      </c>
      <c r="F59" s="178">
        <f>SUM(F60)</f>
        <v>0</v>
      </c>
      <c r="G59" s="179" t="e">
        <f>F59/E59-1</f>
        <v>#DIV/0!</v>
      </c>
    </row>
    <row r="60" spans="1:7">
      <c r="A60" s="80">
        <v>11.1</v>
      </c>
      <c r="B60" s="591" t="s">
        <v>1634</v>
      </c>
      <c r="C60" s="592"/>
      <c r="D60" s="593"/>
      <c r="E60" s="7">
        <v>0</v>
      </c>
      <c r="F60" s="199">
        <f>'ESTIMACION DE INGRESOS'!C287</f>
        <v>0</v>
      </c>
      <c r="G60" s="204" t="e">
        <f>F60/E60-1</f>
        <v>#DIV/0!</v>
      </c>
    </row>
    <row r="61" spans="1:7" ht="13.5" thickBot="1">
      <c r="A61" s="599" t="s">
        <v>344</v>
      </c>
      <c r="B61" s="600"/>
      <c r="C61" s="600"/>
      <c r="D61" s="600"/>
      <c r="E61" s="180">
        <f>E6+E15+E21+E23+E29+E33+E38+E44+E48+E55+E59</f>
        <v>5015700</v>
      </c>
      <c r="F61" s="180">
        <f>F6+F15+F21+F23+F29+F33+F38+F44+F48+F55+F59</f>
        <v>5216328</v>
      </c>
      <c r="G61" s="181">
        <f>F61/E61-1</f>
        <v>4.0000000000000036E-2</v>
      </c>
    </row>
    <row r="62" spans="1:7" ht="12" customHeight="1">
      <c r="A62" s="604"/>
      <c r="B62" s="604"/>
      <c r="C62" s="604"/>
      <c r="D62" s="604"/>
      <c r="E62" s="604"/>
      <c r="F62" s="604"/>
      <c r="G62" s="604"/>
    </row>
    <row r="63" spans="1:7" ht="12" customHeight="1">
      <c r="A63" s="216"/>
      <c r="B63" s="216"/>
      <c r="C63" s="216"/>
      <c r="D63" s="216"/>
      <c r="E63" s="216"/>
      <c r="F63" s="216"/>
      <c r="G63" s="216"/>
    </row>
    <row r="64" spans="1:7" ht="15" customHeight="1">
      <c r="A64" s="216"/>
      <c r="B64" s="216" t="str">
        <f>'Objetivos PMD'!$B$3</f>
        <v>Municipio:  SISTEMA DIF JALOSTOTITLAN, JALISCO</v>
      </c>
      <c r="C64" s="216"/>
      <c r="D64" s="216"/>
      <c r="E64" s="216"/>
      <c r="F64" s="216"/>
      <c r="G64" s="216"/>
    </row>
    <row r="65" spans="1:7" ht="46.5" customHeight="1">
      <c r="A65" s="609" t="s">
        <v>1639</v>
      </c>
      <c r="B65" s="609"/>
      <c r="C65" s="609"/>
      <c r="D65" s="609"/>
      <c r="E65" s="189"/>
      <c r="F65" s="189"/>
      <c r="G65" s="189"/>
    </row>
    <row r="66" spans="1:7">
      <c r="A66" s="150" t="s">
        <v>33</v>
      </c>
      <c r="B66" s="151" t="s">
        <v>5</v>
      </c>
      <c r="C66" s="152" t="s">
        <v>1584</v>
      </c>
      <c r="D66" s="153" t="s">
        <v>35</v>
      </c>
      <c r="E66" s="8"/>
      <c r="F66" s="8"/>
      <c r="G66" s="8"/>
    </row>
    <row r="67" spans="1:7" ht="18.75" customHeight="1">
      <c r="A67" s="9">
        <v>1</v>
      </c>
      <c r="B67" s="10" t="s">
        <v>36</v>
      </c>
      <c r="C67" s="11">
        <f>F6+F15+F21+F23+F29+F33+F38</f>
        <v>87772</v>
      </c>
      <c r="D67" s="12">
        <f>C67/C70</f>
        <v>1.6826395886148263E-2</v>
      </c>
    </row>
    <row r="68" spans="1:7" ht="38.25">
      <c r="A68" s="9">
        <v>2</v>
      </c>
      <c r="B68" s="10" t="s">
        <v>37</v>
      </c>
      <c r="C68" s="11">
        <f>F44+F48</f>
        <v>5128556</v>
      </c>
      <c r="D68" s="12">
        <f>C68/C70</f>
        <v>0.98317360411385168</v>
      </c>
    </row>
    <row r="69" spans="1:7">
      <c r="A69" s="9">
        <v>3</v>
      </c>
      <c r="B69" s="10" t="s">
        <v>38</v>
      </c>
      <c r="C69" s="11">
        <f>F55+F59</f>
        <v>0</v>
      </c>
      <c r="D69" s="12">
        <f>C69/C70</f>
        <v>0</v>
      </c>
    </row>
    <row r="70" spans="1:7">
      <c r="A70" s="154"/>
      <c r="B70" s="155" t="s">
        <v>1583</v>
      </c>
      <c r="C70" s="156">
        <f>SUM(C67:C69)</f>
        <v>5216328</v>
      </c>
      <c r="D70" s="157">
        <f>SUM(D67:D69)</f>
        <v>1</v>
      </c>
    </row>
    <row r="71" spans="1:7" ht="33" customHeight="1">
      <c r="A71" s="608" t="s">
        <v>1638</v>
      </c>
      <c r="B71" s="608"/>
      <c r="C71" s="608"/>
      <c r="D71" s="608"/>
      <c r="E71" s="189"/>
      <c r="F71" s="189"/>
      <c r="G71" s="189"/>
    </row>
    <row r="72" spans="1:7">
      <c r="A72" s="158" t="s">
        <v>39</v>
      </c>
      <c r="B72" s="158" t="s">
        <v>5</v>
      </c>
      <c r="C72" s="159" t="s">
        <v>1584</v>
      </c>
      <c r="D72" s="160" t="s">
        <v>35</v>
      </c>
      <c r="E72" s="8"/>
      <c r="F72" s="8"/>
      <c r="G72" s="8"/>
    </row>
    <row r="73" spans="1:7">
      <c r="A73" s="9">
        <v>100</v>
      </c>
      <c r="B73" s="210" t="s">
        <v>1333</v>
      </c>
      <c r="C73" s="14">
        <f>F6+F15+F21+F23+F29+F33+F48</f>
        <v>4425100</v>
      </c>
      <c r="D73" s="12">
        <f>C73/C79</f>
        <v>0.84831705368220711</v>
      </c>
    </row>
    <row r="74" spans="1:7">
      <c r="A74" s="9">
        <v>200</v>
      </c>
      <c r="B74" s="13" t="s">
        <v>40</v>
      </c>
      <c r="C74" s="14">
        <f>F59</f>
        <v>0</v>
      </c>
      <c r="D74" s="12">
        <f>C74/C79</f>
        <v>0</v>
      </c>
    </row>
    <row r="75" spans="1:7">
      <c r="A75" s="9">
        <v>400</v>
      </c>
      <c r="B75" s="13" t="s">
        <v>41</v>
      </c>
      <c r="C75" s="14">
        <f>F38</f>
        <v>87772</v>
      </c>
      <c r="D75" s="12">
        <f>C75/C79</f>
        <v>1.6826395886148263E-2</v>
      </c>
    </row>
    <row r="76" spans="1:7">
      <c r="A76" s="9">
        <v>500</v>
      </c>
      <c r="B76" s="13" t="s">
        <v>42</v>
      </c>
      <c r="C76" s="14">
        <f>'ESTIMACION DE INGRESOS'!C245+'ESTIMACION DE INGRESOS'!C247+'ESTIMACION DE INGRESOS'!C255</f>
        <v>310336</v>
      </c>
      <c r="D76" s="12">
        <f>C76/C79</f>
        <v>5.9493191379069721E-2</v>
      </c>
    </row>
    <row r="77" spans="1:7">
      <c r="A77" s="9">
        <v>600</v>
      </c>
      <c r="B77" s="13" t="s">
        <v>43</v>
      </c>
      <c r="C77" s="14">
        <f>'ESTIMACION DE INGRESOS'!C246+'ESTIMACION DE INGRESOS'!C256</f>
        <v>393120</v>
      </c>
      <c r="D77" s="12">
        <f>C77/C79</f>
        <v>7.5363359052574921E-2</v>
      </c>
    </row>
    <row r="78" spans="1:7">
      <c r="A78" s="9">
        <v>700</v>
      </c>
      <c r="B78" s="13" t="s">
        <v>44</v>
      </c>
      <c r="C78" s="14">
        <f>'ESTIMACION DE INGRESOS'!C257+'S.H-INGRESOS'!F55</f>
        <v>0</v>
      </c>
      <c r="D78" s="12">
        <f>C78/C79</f>
        <v>0</v>
      </c>
    </row>
    <row r="79" spans="1:7">
      <c r="A79" s="154"/>
      <c r="B79" s="155" t="s">
        <v>1583</v>
      </c>
      <c r="C79" s="156">
        <f>SUM(C73:C78)</f>
        <v>5216328</v>
      </c>
      <c r="D79" s="161">
        <f>SUM(D73:D78)</f>
        <v>1</v>
      </c>
    </row>
  </sheetData>
  <mergeCells count="65">
    <mergeCell ref="A71:D71"/>
    <mergeCell ref="A65:D65"/>
    <mergeCell ref="A62:G62"/>
    <mergeCell ref="B16:D16"/>
    <mergeCell ref="B17:D17"/>
    <mergeCell ref="B18:D18"/>
    <mergeCell ref="B19:D19"/>
    <mergeCell ref="B20:D20"/>
    <mergeCell ref="B53:D53"/>
    <mergeCell ref="B55:D55"/>
    <mergeCell ref="B13:D13"/>
    <mergeCell ref="B14:D14"/>
    <mergeCell ref="B43:D43"/>
    <mergeCell ref="A1:G1"/>
    <mergeCell ref="A2:G2"/>
    <mergeCell ref="B52:D52"/>
    <mergeCell ref="B40:D40"/>
    <mergeCell ref="B41:D41"/>
    <mergeCell ref="B42:D42"/>
    <mergeCell ref="G3:G4"/>
    <mergeCell ref="B59:D59"/>
    <mergeCell ref="A61:D61"/>
    <mergeCell ref="B46:D46"/>
    <mergeCell ref="B47:D47"/>
    <mergeCell ref="B48:D48"/>
    <mergeCell ref="B49:D49"/>
    <mergeCell ref="B50:D50"/>
    <mergeCell ref="B51:D51"/>
    <mergeCell ref="B60:D60"/>
    <mergeCell ref="B44:D44"/>
    <mergeCell ref="B45:D45"/>
    <mergeCell ref="A5:G5"/>
    <mergeCell ref="B6:D6"/>
    <mergeCell ref="B39:D39"/>
    <mergeCell ref="B26:D26"/>
    <mergeCell ref="B27:D27"/>
    <mergeCell ref="B28:D28"/>
    <mergeCell ref="B29:D29"/>
    <mergeCell ref="B30:D30"/>
    <mergeCell ref="B32:D32"/>
    <mergeCell ref="B33:D33"/>
    <mergeCell ref="B34:D34"/>
    <mergeCell ref="B35:D35"/>
    <mergeCell ref="B37:D37"/>
    <mergeCell ref="B38:D38"/>
    <mergeCell ref="B31:D31"/>
    <mergeCell ref="B36:D36"/>
    <mergeCell ref="B56:D56"/>
    <mergeCell ref="B57:D57"/>
    <mergeCell ref="B15:D15"/>
    <mergeCell ref="B21:D21"/>
    <mergeCell ref="B22:D22"/>
    <mergeCell ref="B23:D23"/>
    <mergeCell ref="B24:D24"/>
    <mergeCell ref="B54:D54"/>
    <mergeCell ref="A3:D4"/>
    <mergeCell ref="E3:E4"/>
    <mergeCell ref="F3:F4"/>
    <mergeCell ref="B25:D25"/>
    <mergeCell ref="B7:D7"/>
    <mergeCell ref="B8:D8"/>
    <mergeCell ref="B9:D9"/>
    <mergeCell ref="B10:D10"/>
    <mergeCell ref="B11:D11"/>
    <mergeCell ref="B12:D12"/>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6"/>
  <pageSetup scale="75" orientation="portrait" r:id="rId1"/>
  <headerFooter>
    <oddFooter xml:space="preserve">&amp;L&amp;"-,Cursiva"&amp;10       Ejercicio Fiscal 2016 &amp;R&amp;10Página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Hoja11">
    <tabColor rgb="FF00736F"/>
  </sheetPr>
  <dimension ref="A1:IV219"/>
  <sheetViews>
    <sheetView showGridLines="0" zoomScale="90" zoomScaleNormal="90" workbookViewId="0">
      <selection activeCell="F6" sqref="F6"/>
    </sheetView>
  </sheetViews>
  <sheetFormatPr baseColWidth="10" defaultColWidth="0" defaultRowHeight="15" customHeight="1" zeroHeight="1"/>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c r="A1" s="604" t="s">
        <v>1765</v>
      </c>
      <c r="B1" s="604"/>
      <c r="C1" s="604"/>
      <c r="D1" s="604"/>
      <c r="E1" s="604"/>
      <c r="F1" s="604"/>
      <c r="G1" s="604"/>
    </row>
    <row r="2" spans="1:7" ht="21" customHeight="1">
      <c r="A2" s="630" t="str">
        <f>'Objetivos PMD'!$B$3</f>
        <v>Municipio:  SISTEMA DIF JALOSTOTITLAN, JALISCO</v>
      </c>
      <c r="B2" s="630"/>
      <c r="C2" s="630"/>
      <c r="D2" s="630"/>
      <c r="E2" s="630"/>
      <c r="F2" s="630"/>
      <c r="G2" s="630"/>
    </row>
    <row r="3" spans="1:7" s="17" customFormat="1" ht="9.75" customHeight="1">
      <c r="A3" s="615" t="s">
        <v>7</v>
      </c>
      <c r="B3" s="615"/>
      <c r="C3" s="615"/>
      <c r="D3" s="615"/>
      <c r="E3" s="616" t="s">
        <v>1769</v>
      </c>
      <c r="F3" s="616" t="s">
        <v>1770</v>
      </c>
      <c r="G3" s="617" t="s">
        <v>1771</v>
      </c>
    </row>
    <row r="4" spans="1:7" s="17" customFormat="1" ht="11.25" customHeight="1">
      <c r="A4" s="615"/>
      <c r="B4" s="615"/>
      <c r="C4" s="615"/>
      <c r="D4" s="615"/>
      <c r="E4" s="616"/>
      <c r="F4" s="616"/>
      <c r="G4" s="617"/>
    </row>
    <row r="5" spans="1:7" s="17" customFormat="1" ht="15.75">
      <c r="A5" s="618" t="s">
        <v>45</v>
      </c>
      <c r="B5" s="618"/>
      <c r="C5" s="618"/>
      <c r="D5" s="618"/>
      <c r="E5" s="618"/>
      <c r="F5" s="618"/>
      <c r="G5" s="618"/>
    </row>
    <row r="6" spans="1:7" s="17" customFormat="1" ht="15" customHeight="1">
      <c r="A6" s="191">
        <v>1000</v>
      </c>
      <c r="B6" s="619" t="s">
        <v>46</v>
      </c>
      <c r="C6" s="619"/>
      <c r="D6" s="619"/>
      <c r="E6" s="182">
        <f>SUM(E7:E13)</f>
        <v>1963514</v>
      </c>
      <c r="F6" s="182">
        <f>SUM(F7:F13)</f>
        <v>2025539</v>
      </c>
      <c r="G6" s="192">
        <f>F6/E6-1</f>
        <v>3.1588774004157827E-2</v>
      </c>
    </row>
    <row r="7" spans="1:7" s="17" customFormat="1" ht="15" customHeight="1">
      <c r="A7" s="130">
        <v>1100</v>
      </c>
      <c r="B7" s="610" t="s">
        <v>47</v>
      </c>
      <c r="C7" s="610"/>
      <c r="D7" s="610"/>
      <c r="E7" s="18">
        <v>1695600</v>
      </c>
      <c r="F7" s="205">
        <f>'PRESUP.EGRESOS FUENTE FINANCIAM'!M6</f>
        <v>1750152</v>
      </c>
      <c r="G7" s="206">
        <f>F7/E7-1</f>
        <v>3.2172682236376593E-2</v>
      </c>
    </row>
    <row r="8" spans="1:7" s="17" customFormat="1" ht="15" customHeight="1">
      <c r="A8" s="130">
        <v>1200</v>
      </c>
      <c r="B8" s="610" t="s">
        <v>48</v>
      </c>
      <c r="C8" s="610"/>
      <c r="D8" s="610"/>
      <c r="E8" s="18">
        <v>35640</v>
      </c>
      <c r="F8" s="205">
        <f>'PRESUP.EGRESOS FUENTE FINANCIAM'!M11</f>
        <v>35640</v>
      </c>
      <c r="G8" s="206">
        <f t="shared" ref="G8:G13" si="0">F8/E8-1</f>
        <v>0</v>
      </c>
    </row>
    <row r="9" spans="1:7" s="17" customFormat="1" ht="15" customHeight="1">
      <c r="A9" s="130">
        <v>1300</v>
      </c>
      <c r="B9" s="610" t="s">
        <v>49</v>
      </c>
      <c r="C9" s="610"/>
      <c r="D9" s="610"/>
      <c r="E9" s="19">
        <v>232274</v>
      </c>
      <c r="F9" s="205">
        <f>'PRESUP.EGRESOS FUENTE FINANCIAM'!M16</f>
        <v>239747</v>
      </c>
      <c r="G9" s="206">
        <f t="shared" si="0"/>
        <v>3.2173209227033484E-2</v>
      </c>
    </row>
    <row r="10" spans="1:7" s="17" customFormat="1" ht="15" customHeight="1">
      <c r="A10" s="130">
        <v>1400</v>
      </c>
      <c r="B10" s="610" t="s">
        <v>50</v>
      </c>
      <c r="C10" s="610"/>
      <c r="D10" s="610"/>
      <c r="E10" s="19">
        <v>0</v>
      </c>
      <c r="F10" s="205">
        <f>'PRESUP.EGRESOS FUENTE FINANCIAM'!M25</f>
        <v>0</v>
      </c>
      <c r="G10" s="206" t="e">
        <f t="shared" si="0"/>
        <v>#DIV/0!</v>
      </c>
    </row>
    <row r="11" spans="1:7" s="17" customFormat="1" ht="15" customHeight="1">
      <c r="A11" s="130">
        <v>1500</v>
      </c>
      <c r="B11" s="610" t="s">
        <v>51</v>
      </c>
      <c r="C11" s="610"/>
      <c r="D11" s="610"/>
      <c r="E11" s="19">
        <v>0</v>
      </c>
      <c r="F11" s="205">
        <f>'PRESUP.EGRESOS FUENTE FINANCIAM'!M30</f>
        <v>0</v>
      </c>
      <c r="G11" s="206" t="e">
        <f t="shared" si="0"/>
        <v>#DIV/0!</v>
      </c>
    </row>
    <row r="12" spans="1:7" s="17" customFormat="1" ht="15" customHeight="1">
      <c r="A12" s="130">
        <v>1600</v>
      </c>
      <c r="B12" s="610" t="s">
        <v>52</v>
      </c>
      <c r="C12" s="610"/>
      <c r="D12" s="610"/>
      <c r="E12" s="19">
        <v>0</v>
      </c>
      <c r="F12" s="205">
        <f>'PRESUP.EGRESOS FUENTE FINANCIAM'!M37</f>
        <v>0</v>
      </c>
      <c r="G12" s="206" t="e">
        <f t="shared" si="0"/>
        <v>#DIV/0!</v>
      </c>
    </row>
    <row r="13" spans="1:7" s="17" customFormat="1" ht="15" customHeight="1">
      <c r="A13" s="130">
        <v>1700</v>
      </c>
      <c r="B13" s="611" t="s">
        <v>53</v>
      </c>
      <c r="C13" s="612"/>
      <c r="D13" s="613"/>
      <c r="E13" s="18">
        <v>0</v>
      </c>
      <c r="F13" s="205">
        <f>'PRESUP.EGRESOS FUENTE FINANCIAM'!M39</f>
        <v>0</v>
      </c>
      <c r="G13" s="206" t="e">
        <f t="shared" si="0"/>
        <v>#DIV/0!</v>
      </c>
    </row>
    <row r="14" spans="1:7" s="17" customFormat="1" ht="15" customHeight="1">
      <c r="A14" s="193">
        <v>2000</v>
      </c>
      <c r="B14" s="614" t="s">
        <v>54</v>
      </c>
      <c r="C14" s="614"/>
      <c r="D14" s="614"/>
      <c r="E14" s="183">
        <f>SUM(E15:E23)</f>
        <v>561580</v>
      </c>
      <c r="F14" s="183">
        <f>SUM(F15:F23)</f>
        <v>560361</v>
      </c>
      <c r="G14" s="194">
        <f>F14/E14-1</f>
        <v>-2.1706613483386539E-3</v>
      </c>
    </row>
    <row r="15" spans="1:7" s="17" customFormat="1" ht="15" customHeight="1">
      <c r="A15" s="130">
        <v>2100</v>
      </c>
      <c r="B15" s="610" t="s">
        <v>55</v>
      </c>
      <c r="C15" s="610"/>
      <c r="D15" s="610"/>
      <c r="E15" s="18">
        <v>118800</v>
      </c>
      <c r="F15" s="205">
        <f>'PRESUP.EGRESOS FUENTE FINANCIAM'!M43</f>
        <v>123552</v>
      </c>
      <c r="G15" s="206">
        <f>F15/E15-1</f>
        <v>4.0000000000000036E-2</v>
      </c>
    </row>
    <row r="16" spans="1:7" s="17" customFormat="1" ht="15" customHeight="1">
      <c r="A16" s="130">
        <v>2200</v>
      </c>
      <c r="B16" s="610" t="s">
        <v>56</v>
      </c>
      <c r="C16" s="610"/>
      <c r="D16" s="610"/>
      <c r="E16" s="18">
        <v>132000</v>
      </c>
      <c r="F16" s="205">
        <f>'PRESUP.EGRESOS FUENTE FINANCIAM'!M52</f>
        <v>137280</v>
      </c>
      <c r="G16" s="206">
        <f t="shared" ref="G16:G23" si="1">F16/E16-1</f>
        <v>4.0000000000000036E-2</v>
      </c>
    </row>
    <row r="17" spans="1:7" s="17" customFormat="1" ht="15" customHeight="1">
      <c r="A17" s="130">
        <v>2300</v>
      </c>
      <c r="B17" s="610" t="s">
        <v>57</v>
      </c>
      <c r="C17" s="610"/>
      <c r="D17" s="610"/>
      <c r="E17" s="19">
        <v>0</v>
      </c>
      <c r="F17" s="205">
        <f>'PRESUP.EGRESOS FUENTE FINANCIAM'!M56</f>
        <v>0</v>
      </c>
      <c r="G17" s="206" t="e">
        <f t="shared" si="1"/>
        <v>#DIV/0!</v>
      </c>
    </row>
    <row r="18" spans="1:7" s="17" customFormat="1" ht="15" customHeight="1">
      <c r="A18" s="130">
        <v>2400</v>
      </c>
      <c r="B18" s="610" t="s">
        <v>58</v>
      </c>
      <c r="C18" s="610"/>
      <c r="D18" s="610"/>
      <c r="E18" s="19">
        <v>0</v>
      </c>
      <c r="F18" s="205">
        <f>'PRESUP.EGRESOS FUENTE FINANCIAM'!M66</f>
        <v>0</v>
      </c>
      <c r="G18" s="206" t="e">
        <f t="shared" si="1"/>
        <v>#DIV/0!</v>
      </c>
    </row>
    <row r="19" spans="1:7" s="17" customFormat="1" ht="15" customHeight="1">
      <c r="A19" s="130">
        <v>2500</v>
      </c>
      <c r="B19" s="610" t="s">
        <v>59</v>
      </c>
      <c r="C19" s="610"/>
      <c r="D19" s="610"/>
      <c r="E19" s="19">
        <v>105600</v>
      </c>
      <c r="F19" s="205">
        <f>'PRESUP.EGRESOS FUENTE FINANCIAM'!M76</f>
        <v>86141</v>
      </c>
      <c r="G19" s="206">
        <f t="shared" si="1"/>
        <v>-0.18427083333333338</v>
      </c>
    </row>
    <row r="20" spans="1:7" s="17" customFormat="1" ht="15" customHeight="1">
      <c r="A20" s="130">
        <v>2600</v>
      </c>
      <c r="B20" s="610" t="s">
        <v>60</v>
      </c>
      <c r="C20" s="610"/>
      <c r="D20" s="610"/>
      <c r="E20" s="19">
        <v>156000</v>
      </c>
      <c r="F20" s="205">
        <f>'PRESUP.EGRESOS FUENTE FINANCIAM'!M84</f>
        <v>162240</v>
      </c>
      <c r="G20" s="206">
        <f t="shared" si="1"/>
        <v>4.0000000000000036E-2</v>
      </c>
    </row>
    <row r="21" spans="1:7" s="17" customFormat="1" ht="15" customHeight="1">
      <c r="A21" s="130">
        <v>2700</v>
      </c>
      <c r="B21" s="611" t="s">
        <v>61</v>
      </c>
      <c r="C21" s="612"/>
      <c r="D21" s="613"/>
      <c r="E21" s="19">
        <v>10000</v>
      </c>
      <c r="F21" s="205">
        <f>'PRESUP.EGRESOS FUENTE FINANCIAM'!M87</f>
        <v>10400</v>
      </c>
      <c r="G21" s="206">
        <f t="shared" si="1"/>
        <v>4.0000000000000036E-2</v>
      </c>
    </row>
    <row r="22" spans="1:7" s="17" customFormat="1" ht="15" customHeight="1">
      <c r="A22" s="130">
        <v>2800</v>
      </c>
      <c r="B22" s="611" t="s">
        <v>62</v>
      </c>
      <c r="C22" s="612"/>
      <c r="D22" s="613"/>
      <c r="E22" s="19">
        <v>0</v>
      </c>
      <c r="F22" s="205">
        <f>'PRESUP.EGRESOS FUENTE FINANCIAM'!M93</f>
        <v>0</v>
      </c>
      <c r="G22" s="206" t="e">
        <f t="shared" si="1"/>
        <v>#DIV/0!</v>
      </c>
    </row>
    <row r="23" spans="1:7" s="17" customFormat="1" ht="15" customHeight="1">
      <c r="A23" s="130">
        <v>2900</v>
      </c>
      <c r="B23" s="610" t="s">
        <v>63</v>
      </c>
      <c r="C23" s="610"/>
      <c r="D23" s="610"/>
      <c r="E23" s="19">
        <v>39180</v>
      </c>
      <c r="F23" s="205">
        <f>'PRESUP.EGRESOS FUENTE FINANCIAM'!M97</f>
        <v>40748</v>
      </c>
      <c r="G23" s="206">
        <f t="shared" si="1"/>
        <v>4.0020418580908546E-2</v>
      </c>
    </row>
    <row r="24" spans="1:7" s="17" customFormat="1" ht="15" customHeight="1">
      <c r="A24" s="193">
        <v>3000</v>
      </c>
      <c r="B24" s="614" t="s">
        <v>64</v>
      </c>
      <c r="C24" s="614"/>
      <c r="D24" s="614"/>
      <c r="E24" s="183">
        <f>SUM(E25:E33)</f>
        <v>734382</v>
      </c>
      <c r="F24" s="183">
        <f>SUM(F25:F33)</f>
        <v>609448</v>
      </c>
      <c r="G24" s="194">
        <f>F24/E24-1</f>
        <v>-0.17012127203553462</v>
      </c>
    </row>
    <row r="25" spans="1:7" s="17" customFormat="1" ht="15" customHeight="1">
      <c r="A25" s="130">
        <v>3100</v>
      </c>
      <c r="B25" s="610" t="s">
        <v>65</v>
      </c>
      <c r="C25" s="610"/>
      <c r="D25" s="610"/>
      <c r="E25" s="18">
        <v>88200</v>
      </c>
      <c r="F25" s="205">
        <f>'PRESUP.EGRESOS FUENTE FINANCIAM'!M108</f>
        <v>80784</v>
      </c>
      <c r="G25" s="206">
        <f>F25/E25-1</f>
        <v>-8.4081632653061233E-2</v>
      </c>
    </row>
    <row r="26" spans="1:7" s="17" customFormat="1" ht="15" customHeight="1">
      <c r="A26" s="130">
        <v>3200</v>
      </c>
      <c r="B26" s="610" t="s">
        <v>66</v>
      </c>
      <c r="C26" s="610"/>
      <c r="D26" s="610"/>
      <c r="E26" s="18">
        <v>0</v>
      </c>
      <c r="F26" s="205">
        <f>'PRESUP.EGRESOS FUENTE FINANCIAM'!M118</f>
        <v>0</v>
      </c>
      <c r="G26" s="206" t="e">
        <f t="shared" ref="G26:G32" si="2">F26/E26-1</f>
        <v>#DIV/0!</v>
      </c>
    </row>
    <row r="27" spans="1:7" s="17" customFormat="1" ht="15" customHeight="1">
      <c r="A27" s="130">
        <v>3300</v>
      </c>
      <c r="B27" s="610" t="s">
        <v>67</v>
      </c>
      <c r="C27" s="610"/>
      <c r="D27" s="610"/>
      <c r="E27" s="19">
        <v>26640</v>
      </c>
      <c r="F27" s="205">
        <f>'PRESUP.EGRESOS FUENTE FINANCIAM'!M128</f>
        <v>0</v>
      </c>
      <c r="G27" s="206">
        <f t="shared" si="2"/>
        <v>-1</v>
      </c>
    </row>
    <row r="28" spans="1:7" s="17" customFormat="1" ht="15" customHeight="1">
      <c r="A28" s="130">
        <v>3400</v>
      </c>
      <c r="B28" s="610" t="s">
        <v>68</v>
      </c>
      <c r="C28" s="610"/>
      <c r="D28" s="610"/>
      <c r="E28" s="19">
        <v>8352</v>
      </c>
      <c r="F28" s="205">
        <f>'PRESUP.EGRESOS FUENTE FINANCIAM'!M138</f>
        <v>8686</v>
      </c>
      <c r="G28" s="206">
        <f t="shared" si="2"/>
        <v>3.9990421455938785E-2</v>
      </c>
    </row>
    <row r="29" spans="1:7" s="17" customFormat="1" ht="15" customHeight="1">
      <c r="A29" s="130">
        <v>3500</v>
      </c>
      <c r="B29" s="610" t="s">
        <v>69</v>
      </c>
      <c r="C29" s="610"/>
      <c r="D29" s="610"/>
      <c r="E29" s="19">
        <v>100790</v>
      </c>
      <c r="F29" s="205">
        <f>'PRESUP.EGRESOS FUENTE FINANCIAM'!M148</f>
        <v>72978</v>
      </c>
      <c r="G29" s="206">
        <f t="shared" si="2"/>
        <v>-0.27594007341998217</v>
      </c>
    </row>
    <row r="30" spans="1:7" s="17" customFormat="1" ht="15" customHeight="1">
      <c r="A30" s="130">
        <v>3600</v>
      </c>
      <c r="B30" s="610" t="s">
        <v>70</v>
      </c>
      <c r="C30" s="610"/>
      <c r="D30" s="610"/>
      <c r="E30" s="19">
        <v>0</v>
      </c>
      <c r="F30" s="205">
        <f>'PRESUP.EGRESOS FUENTE FINANCIAM'!M158</f>
        <v>0</v>
      </c>
      <c r="G30" s="206" t="e">
        <f t="shared" si="2"/>
        <v>#DIV/0!</v>
      </c>
    </row>
    <row r="31" spans="1:7" s="17" customFormat="1" ht="15" customHeight="1">
      <c r="A31" s="130">
        <v>3700</v>
      </c>
      <c r="B31" s="611" t="s">
        <v>71</v>
      </c>
      <c r="C31" s="612"/>
      <c r="D31" s="613"/>
      <c r="E31" s="19">
        <v>60000</v>
      </c>
      <c r="F31" s="205">
        <f>'PRESUP.EGRESOS FUENTE FINANCIAM'!M166</f>
        <v>61000</v>
      </c>
      <c r="G31" s="206">
        <f t="shared" si="2"/>
        <v>1.6666666666666607E-2</v>
      </c>
    </row>
    <row r="32" spans="1:7" s="17" customFormat="1" ht="15" customHeight="1">
      <c r="A32" s="130">
        <v>3800</v>
      </c>
      <c r="B32" s="611" t="s">
        <v>72</v>
      </c>
      <c r="C32" s="612"/>
      <c r="D32" s="613"/>
      <c r="E32" s="19">
        <v>424000</v>
      </c>
      <c r="F32" s="205">
        <f>'PRESUP.EGRESOS FUENTE FINANCIAM'!M176</f>
        <v>360000</v>
      </c>
      <c r="G32" s="206">
        <f t="shared" si="2"/>
        <v>-0.15094339622641506</v>
      </c>
    </row>
    <row r="33" spans="1:7" s="17" customFormat="1" ht="15" customHeight="1">
      <c r="A33" s="130">
        <v>3900</v>
      </c>
      <c r="B33" s="610" t="s">
        <v>73</v>
      </c>
      <c r="C33" s="610"/>
      <c r="D33" s="610"/>
      <c r="E33" s="19">
        <v>26400</v>
      </c>
      <c r="F33" s="205">
        <f>'PRESUP.EGRESOS FUENTE FINANCIAM'!M182</f>
        <v>26000</v>
      </c>
      <c r="G33" s="206">
        <f>F33/E33-1</f>
        <v>-1.5151515151515138E-2</v>
      </c>
    </row>
    <row r="34" spans="1:7" s="17" customFormat="1" ht="15" customHeight="1">
      <c r="A34" s="193">
        <v>4000</v>
      </c>
      <c r="B34" s="614" t="s">
        <v>74</v>
      </c>
      <c r="C34" s="614"/>
      <c r="D34" s="614"/>
      <c r="E34" s="183">
        <f>SUM(E35:E43)</f>
        <v>1663224</v>
      </c>
      <c r="F34" s="183">
        <f>SUM(F35:F43)</f>
        <v>1946480</v>
      </c>
      <c r="G34" s="194">
        <f>F34/E34-1</f>
        <v>0.1703053827987091</v>
      </c>
    </row>
    <row r="35" spans="1:7" s="17" customFormat="1" ht="15.75">
      <c r="A35" s="64">
        <v>4100</v>
      </c>
      <c r="B35" s="620" t="s">
        <v>75</v>
      </c>
      <c r="C35" s="620"/>
      <c r="D35" s="620"/>
      <c r="E35" s="18">
        <v>0</v>
      </c>
      <c r="F35" s="205">
        <f>'PRESUP.EGRESOS FUENTE FINANCIAM'!M193</f>
        <v>0</v>
      </c>
      <c r="G35" s="206" t="e">
        <f t="shared" ref="G35:G74" si="3">F35/E35-1</f>
        <v>#DIV/0!</v>
      </c>
    </row>
    <row r="36" spans="1:7" s="17" customFormat="1" ht="15" customHeight="1">
      <c r="A36" s="64">
        <v>4200</v>
      </c>
      <c r="B36" s="620" t="s">
        <v>76</v>
      </c>
      <c r="C36" s="620"/>
      <c r="D36" s="620"/>
      <c r="E36" s="19">
        <v>0</v>
      </c>
      <c r="F36" s="205">
        <f>'PRESUP.EGRESOS FUENTE FINANCIAM'!M203</f>
        <v>0</v>
      </c>
      <c r="G36" s="206" t="e">
        <f t="shared" si="3"/>
        <v>#DIV/0!</v>
      </c>
    </row>
    <row r="37" spans="1:7" s="17" customFormat="1" ht="15" customHeight="1">
      <c r="A37" s="64">
        <v>4300</v>
      </c>
      <c r="B37" s="621" t="s">
        <v>77</v>
      </c>
      <c r="C37" s="622"/>
      <c r="D37" s="623"/>
      <c r="E37" s="19">
        <v>0</v>
      </c>
      <c r="F37" s="205">
        <f>'PRESUP.EGRESOS FUENTE FINANCIAM'!M209</f>
        <v>0</v>
      </c>
      <c r="G37" s="206" t="e">
        <f t="shared" si="3"/>
        <v>#DIV/0!</v>
      </c>
    </row>
    <row r="38" spans="1:7" s="17" customFormat="1" ht="15" customHeight="1">
      <c r="A38" s="64">
        <v>4400</v>
      </c>
      <c r="B38" s="620" t="s">
        <v>78</v>
      </c>
      <c r="C38" s="620"/>
      <c r="D38" s="620"/>
      <c r="E38" s="18">
        <v>544000</v>
      </c>
      <c r="F38" s="205">
        <f>'PRESUP.EGRESOS FUENTE FINANCIAM'!M219</f>
        <v>539480</v>
      </c>
      <c r="G38" s="206">
        <f>F38/E38-1</f>
        <v>-8.3088235294117574E-3</v>
      </c>
    </row>
    <row r="39" spans="1:7" s="17" customFormat="1" ht="15" customHeight="1">
      <c r="A39" s="64">
        <v>4500</v>
      </c>
      <c r="B39" s="610" t="s">
        <v>79</v>
      </c>
      <c r="C39" s="610"/>
      <c r="D39" s="610"/>
      <c r="E39" s="19">
        <v>1069224</v>
      </c>
      <c r="F39" s="205">
        <f>'PRESUP.EGRESOS FUENTE FINANCIAM'!M228</f>
        <v>1392000</v>
      </c>
      <c r="G39" s="206">
        <f>F39/E39-1</f>
        <v>0.301878745707167</v>
      </c>
    </row>
    <row r="40" spans="1:7" s="17" customFormat="1" ht="15" customHeight="1">
      <c r="A40" s="64">
        <v>4600</v>
      </c>
      <c r="B40" s="611" t="s">
        <v>80</v>
      </c>
      <c r="C40" s="612"/>
      <c r="D40" s="613"/>
      <c r="E40" s="19">
        <v>0</v>
      </c>
      <c r="F40" s="205">
        <f>'PRESUP.EGRESOS FUENTE FINANCIAM'!M232</f>
        <v>0</v>
      </c>
      <c r="G40" s="206" t="e">
        <f>F40/E40-1</f>
        <v>#DIV/0!</v>
      </c>
    </row>
    <row r="41" spans="1:7" s="17" customFormat="1" ht="15" customHeight="1">
      <c r="A41" s="64">
        <v>4700</v>
      </c>
      <c r="B41" s="611" t="s">
        <v>81</v>
      </c>
      <c r="C41" s="612"/>
      <c r="D41" s="613"/>
      <c r="E41" s="19">
        <v>0</v>
      </c>
      <c r="F41" s="205">
        <f>'PRESUP.EGRESOS FUENTE FINANCIAM'!M239</f>
        <v>0</v>
      </c>
      <c r="G41" s="206" t="e">
        <f>F41/E41-1</f>
        <v>#DIV/0!</v>
      </c>
    </row>
    <row r="42" spans="1:7" s="17" customFormat="1" ht="15" customHeight="1">
      <c r="A42" s="64">
        <v>4800</v>
      </c>
      <c r="B42" s="610" t="s">
        <v>82</v>
      </c>
      <c r="C42" s="610"/>
      <c r="D42" s="610"/>
      <c r="E42" s="19">
        <v>50000</v>
      </c>
      <c r="F42" s="205">
        <f>'PRESUP.EGRESOS FUENTE FINANCIAM'!M241</f>
        <v>15000</v>
      </c>
      <c r="G42" s="206">
        <f>F42/E42-1</f>
        <v>-0.7</v>
      </c>
    </row>
    <row r="43" spans="1:7" s="17" customFormat="1" ht="15" customHeight="1">
      <c r="A43" s="64">
        <v>4900</v>
      </c>
      <c r="B43" s="620" t="s">
        <v>83</v>
      </c>
      <c r="C43" s="620"/>
      <c r="D43" s="620"/>
      <c r="E43" s="18">
        <v>0</v>
      </c>
      <c r="F43" s="205">
        <f>'PRESUP.EGRESOS FUENTE FINANCIAM'!M247</f>
        <v>0</v>
      </c>
      <c r="G43" s="206" t="e">
        <f t="shared" si="3"/>
        <v>#DIV/0!</v>
      </c>
    </row>
    <row r="44" spans="1:7" s="17" customFormat="1" ht="15" customHeight="1">
      <c r="A44" s="193">
        <v>5000</v>
      </c>
      <c r="B44" s="614" t="s">
        <v>84</v>
      </c>
      <c r="C44" s="614"/>
      <c r="D44" s="614"/>
      <c r="E44" s="183">
        <f>SUM(E45:E53)</f>
        <v>39000</v>
      </c>
      <c r="F44" s="183">
        <f>SUM(F45:F53)</f>
        <v>24500</v>
      </c>
      <c r="G44" s="194">
        <f t="shared" si="3"/>
        <v>-0.37179487179487181</v>
      </c>
    </row>
    <row r="45" spans="1:7" s="17" customFormat="1" ht="15" customHeight="1">
      <c r="A45" s="64">
        <v>5100</v>
      </c>
      <c r="B45" s="620" t="s">
        <v>85</v>
      </c>
      <c r="C45" s="620"/>
      <c r="D45" s="620"/>
      <c r="E45" s="18">
        <v>32000</v>
      </c>
      <c r="F45" s="205">
        <f>'PRESUP.EGRESOS FUENTE FINANCIAM'!M252</f>
        <v>21000</v>
      </c>
      <c r="G45" s="206">
        <f t="shared" si="3"/>
        <v>-0.34375</v>
      </c>
    </row>
    <row r="46" spans="1:7" s="17" customFormat="1" ht="15" customHeight="1">
      <c r="A46" s="64">
        <v>5200</v>
      </c>
      <c r="B46" s="620" t="s">
        <v>86</v>
      </c>
      <c r="C46" s="620"/>
      <c r="D46" s="620"/>
      <c r="E46" s="18">
        <v>7000</v>
      </c>
      <c r="F46" s="205">
        <f>'PRESUP.EGRESOS FUENTE FINANCIAM'!M259</f>
        <v>3500</v>
      </c>
      <c r="G46" s="206">
        <f t="shared" si="3"/>
        <v>-0.5</v>
      </c>
    </row>
    <row r="47" spans="1:7" s="17" customFormat="1" ht="15" customHeight="1">
      <c r="A47" s="64">
        <v>5300</v>
      </c>
      <c r="B47" s="620" t="s">
        <v>87</v>
      </c>
      <c r="C47" s="620"/>
      <c r="D47" s="620"/>
      <c r="E47" s="18">
        <v>0</v>
      </c>
      <c r="F47" s="205">
        <f>'PRESUP.EGRESOS FUENTE FINANCIAM'!M264</f>
        <v>0</v>
      </c>
      <c r="G47" s="206" t="e">
        <f t="shared" si="3"/>
        <v>#DIV/0!</v>
      </c>
    </row>
    <row r="48" spans="1:7" s="17" customFormat="1" ht="15" customHeight="1">
      <c r="A48" s="64">
        <v>5400</v>
      </c>
      <c r="B48" s="620" t="s">
        <v>88</v>
      </c>
      <c r="C48" s="620"/>
      <c r="D48" s="620"/>
      <c r="E48" s="18">
        <v>0</v>
      </c>
      <c r="F48" s="205">
        <f>'PRESUP.EGRESOS FUENTE FINANCIAM'!M267</f>
        <v>0</v>
      </c>
      <c r="G48" s="206" t="e">
        <f t="shared" ref="G48:G53" si="4">F48/E48-1</f>
        <v>#DIV/0!</v>
      </c>
    </row>
    <row r="49" spans="1:256" s="17" customFormat="1" ht="15" customHeight="1">
      <c r="A49" s="64">
        <v>5500</v>
      </c>
      <c r="B49" s="610" t="s">
        <v>89</v>
      </c>
      <c r="C49" s="610"/>
      <c r="D49" s="610"/>
      <c r="E49" s="19">
        <v>0</v>
      </c>
      <c r="F49" s="205">
        <f>'PRESUP.EGRESOS FUENTE FINANCIAM'!M274</f>
        <v>0</v>
      </c>
      <c r="G49" s="206" t="e">
        <f t="shared" si="4"/>
        <v>#DIV/0!</v>
      </c>
    </row>
    <row r="50" spans="1:256" s="17" customFormat="1" ht="15" customHeight="1">
      <c r="A50" s="64">
        <v>5600</v>
      </c>
      <c r="B50" s="611" t="s">
        <v>90</v>
      </c>
      <c r="C50" s="612"/>
      <c r="D50" s="613"/>
      <c r="E50" s="19">
        <v>0</v>
      </c>
      <c r="F50" s="205">
        <f>'PRESUP.EGRESOS FUENTE FINANCIAM'!M276</f>
        <v>0</v>
      </c>
      <c r="G50" s="206" t="e">
        <f t="shared" si="4"/>
        <v>#DIV/0!</v>
      </c>
    </row>
    <row r="51" spans="1:256" s="17" customFormat="1" ht="15" customHeight="1">
      <c r="A51" s="64">
        <v>5700</v>
      </c>
      <c r="B51" s="611" t="s">
        <v>91</v>
      </c>
      <c r="C51" s="612"/>
      <c r="D51" s="613"/>
      <c r="E51" s="19">
        <v>0</v>
      </c>
      <c r="F51" s="205">
        <f>'PRESUP.EGRESOS FUENTE FINANCIAM'!M285</f>
        <v>0</v>
      </c>
      <c r="G51" s="206" t="e">
        <f t="shared" si="4"/>
        <v>#DIV/0!</v>
      </c>
    </row>
    <row r="52" spans="1:256" s="17" customFormat="1" ht="15" customHeight="1">
      <c r="A52" s="64">
        <v>5800</v>
      </c>
      <c r="B52" s="610" t="s">
        <v>92</v>
      </c>
      <c r="C52" s="610"/>
      <c r="D52" s="610"/>
      <c r="E52" s="19">
        <v>0</v>
      </c>
      <c r="F52" s="205">
        <f>'PRESUP.EGRESOS FUENTE FINANCIAM'!M295</f>
        <v>0</v>
      </c>
      <c r="G52" s="206" t="e">
        <f t="shared" si="4"/>
        <v>#DIV/0!</v>
      </c>
    </row>
    <row r="53" spans="1:256" s="17" customFormat="1" ht="15" customHeight="1">
      <c r="A53" s="64">
        <v>5900</v>
      </c>
      <c r="B53" s="620" t="s">
        <v>93</v>
      </c>
      <c r="C53" s="620"/>
      <c r="D53" s="620"/>
      <c r="E53" s="18">
        <v>0</v>
      </c>
      <c r="F53" s="205">
        <f>'PRESUP.EGRESOS FUENTE FINANCIAM'!M300</f>
        <v>0</v>
      </c>
      <c r="G53" s="206" t="e">
        <f t="shared" si="4"/>
        <v>#DIV/0!</v>
      </c>
    </row>
    <row r="54" spans="1:256" s="17" customFormat="1" ht="15" customHeight="1">
      <c r="A54" s="193">
        <v>6000</v>
      </c>
      <c r="B54" s="614" t="s">
        <v>94</v>
      </c>
      <c r="C54" s="614"/>
      <c r="D54" s="614"/>
      <c r="E54" s="183">
        <f>SUM(E55:E57)</f>
        <v>54000</v>
      </c>
      <c r="F54" s="183">
        <f>SUM(F55:F57)</f>
        <v>50000</v>
      </c>
      <c r="G54" s="194">
        <f t="shared" si="3"/>
        <v>-7.407407407407407E-2</v>
      </c>
    </row>
    <row r="55" spans="1:256" s="17" customFormat="1" ht="15" customHeight="1">
      <c r="A55" s="132">
        <v>6100</v>
      </c>
      <c r="B55" s="624" t="s">
        <v>95</v>
      </c>
      <c r="C55" s="624"/>
      <c r="D55" s="624"/>
      <c r="E55" s="133">
        <v>54000</v>
      </c>
      <c r="F55" s="205">
        <f>'PRESUP.EGRESOS FUENTE FINANCIAM'!M311</f>
        <v>50000</v>
      </c>
      <c r="G55" s="206">
        <f t="shared" si="3"/>
        <v>-7.407407407407407E-2</v>
      </c>
    </row>
    <row r="56" spans="1:256" s="17" customFormat="1" ht="15" customHeight="1">
      <c r="A56" s="64">
        <v>6200</v>
      </c>
      <c r="B56" s="620" t="s">
        <v>96</v>
      </c>
      <c r="C56" s="620"/>
      <c r="D56" s="620"/>
      <c r="E56" s="18">
        <v>0</v>
      </c>
      <c r="F56" s="205">
        <f>'PRESUP.EGRESOS FUENTE FINANCIAM'!M320</f>
        <v>0</v>
      </c>
      <c r="G56" s="206" t="e">
        <f t="shared" si="3"/>
        <v>#DIV/0!</v>
      </c>
    </row>
    <row r="57" spans="1:256" s="17" customFormat="1" ht="15" customHeight="1">
      <c r="A57" s="64">
        <v>6300</v>
      </c>
      <c r="B57" s="620" t="s">
        <v>97</v>
      </c>
      <c r="C57" s="620"/>
      <c r="D57" s="620"/>
      <c r="E57" s="18">
        <v>0</v>
      </c>
      <c r="F57" s="205">
        <f>'PRESUP.EGRESOS FUENTE FINANCIAM'!M329</f>
        <v>0</v>
      </c>
      <c r="G57" s="206" t="e">
        <f t="shared" si="3"/>
        <v>#DIV/0!</v>
      </c>
    </row>
    <row r="58" spans="1:256" s="17" customFormat="1" ht="15.75" customHeight="1">
      <c r="A58" s="193">
        <v>7000</v>
      </c>
      <c r="B58" s="614" t="s">
        <v>98</v>
      </c>
      <c r="C58" s="614"/>
      <c r="D58" s="614"/>
      <c r="E58" s="183">
        <f>SUM(E59:E65)</f>
        <v>0</v>
      </c>
      <c r="F58" s="183">
        <f>SUM(F59:F65)</f>
        <v>0</v>
      </c>
      <c r="G58" s="194" t="e">
        <f t="shared" si="3"/>
        <v>#DIV/0!</v>
      </c>
    </row>
    <row r="59" spans="1:256" s="17" customFormat="1" ht="15.75">
      <c r="A59" s="64">
        <v>7100</v>
      </c>
      <c r="B59" s="620" t="s">
        <v>99</v>
      </c>
      <c r="C59" s="620"/>
      <c r="D59" s="620"/>
      <c r="E59" s="65">
        <v>0</v>
      </c>
      <c r="F59" s="205">
        <f>'PRESUP.EGRESOS FUENTE FINANCIAM'!M333</f>
        <v>0</v>
      </c>
      <c r="G59" s="206" t="e">
        <f t="shared" si="3"/>
        <v>#DIV/0!</v>
      </c>
      <c r="H59" s="20"/>
      <c r="I59" s="21">
        <v>61</v>
      </c>
      <c r="J59" s="625"/>
      <c r="K59" s="625"/>
      <c r="L59" s="626"/>
      <c r="M59" s="22">
        <v>61</v>
      </c>
      <c r="N59" s="625"/>
      <c r="O59" s="625"/>
      <c r="P59" s="626"/>
      <c r="Q59" s="22">
        <v>61</v>
      </c>
      <c r="R59" s="625"/>
      <c r="S59" s="625"/>
      <c r="T59" s="626"/>
      <c r="U59" s="22">
        <v>61</v>
      </c>
      <c r="V59" s="625"/>
      <c r="W59" s="625"/>
      <c r="X59" s="626"/>
      <c r="Y59" s="22">
        <v>61</v>
      </c>
      <c r="Z59" s="625"/>
      <c r="AA59" s="625"/>
      <c r="AB59" s="626"/>
      <c r="AC59" s="22">
        <v>61</v>
      </c>
      <c r="AD59" s="625"/>
      <c r="AE59" s="625"/>
      <c r="AF59" s="626"/>
      <c r="AG59" s="22">
        <v>61</v>
      </c>
      <c r="AH59" s="625"/>
      <c r="AI59" s="625"/>
      <c r="AJ59" s="626"/>
      <c r="AK59" s="22">
        <v>61</v>
      </c>
      <c r="AL59" s="625"/>
      <c r="AM59" s="625"/>
      <c r="AN59" s="626"/>
      <c r="AO59" s="22">
        <v>61</v>
      </c>
      <c r="AP59" s="625"/>
      <c r="AQ59" s="625"/>
      <c r="AR59" s="626"/>
      <c r="AS59" s="22">
        <v>61</v>
      </c>
      <c r="AT59" s="625"/>
      <c r="AU59" s="625"/>
      <c r="AV59" s="626"/>
      <c r="AW59" s="22">
        <v>61</v>
      </c>
      <c r="AX59" s="625"/>
      <c r="AY59" s="625"/>
      <c r="AZ59" s="626"/>
      <c r="BA59" s="22">
        <v>61</v>
      </c>
      <c r="BB59" s="625"/>
      <c r="BC59" s="625"/>
      <c r="BD59" s="626"/>
      <c r="BE59" s="22">
        <v>61</v>
      </c>
      <c r="BF59" s="625"/>
      <c r="BG59" s="625"/>
      <c r="BH59" s="626"/>
      <c r="BI59" s="22">
        <v>61</v>
      </c>
      <c r="BJ59" s="625"/>
      <c r="BK59" s="625"/>
      <c r="BL59" s="626"/>
      <c r="BM59" s="22">
        <v>61</v>
      </c>
      <c r="BN59" s="625"/>
      <c r="BO59" s="625"/>
      <c r="BP59" s="626"/>
      <c r="BQ59" s="22">
        <v>61</v>
      </c>
      <c r="BR59" s="625"/>
      <c r="BS59" s="625"/>
      <c r="BT59" s="626"/>
      <c r="BU59" s="22">
        <v>61</v>
      </c>
      <c r="BV59" s="625"/>
      <c r="BW59" s="625"/>
      <c r="BX59" s="626"/>
      <c r="BY59" s="22">
        <v>61</v>
      </c>
      <c r="BZ59" s="625"/>
      <c r="CA59" s="625"/>
      <c r="CB59" s="626"/>
      <c r="CC59" s="22">
        <v>61</v>
      </c>
      <c r="CD59" s="625"/>
      <c r="CE59" s="625"/>
      <c r="CF59" s="626"/>
      <c r="CG59" s="22">
        <v>61</v>
      </c>
      <c r="CH59" s="625"/>
      <c r="CI59" s="625"/>
      <c r="CJ59" s="626"/>
      <c r="CK59" s="22">
        <v>61</v>
      </c>
      <c r="CL59" s="625"/>
      <c r="CM59" s="625"/>
      <c r="CN59" s="626"/>
      <c r="CO59" s="22">
        <v>61</v>
      </c>
      <c r="CP59" s="625"/>
      <c r="CQ59" s="625"/>
      <c r="CR59" s="626"/>
      <c r="CS59" s="22">
        <v>61</v>
      </c>
      <c r="CT59" s="625"/>
      <c r="CU59" s="625"/>
      <c r="CV59" s="626"/>
      <c r="CW59" s="22">
        <v>61</v>
      </c>
      <c r="CX59" s="625"/>
      <c r="CY59" s="625"/>
      <c r="CZ59" s="626"/>
      <c r="DA59" s="22">
        <v>61</v>
      </c>
      <c r="DB59" s="625"/>
      <c r="DC59" s="625"/>
      <c r="DD59" s="626"/>
      <c r="DE59" s="22">
        <v>61</v>
      </c>
      <c r="DF59" s="625"/>
      <c r="DG59" s="625"/>
      <c r="DH59" s="626"/>
      <c r="DI59" s="22">
        <v>61</v>
      </c>
      <c r="DJ59" s="625"/>
      <c r="DK59" s="625"/>
      <c r="DL59" s="626"/>
      <c r="DM59" s="22">
        <v>61</v>
      </c>
      <c r="DN59" s="625"/>
      <c r="DO59" s="625"/>
      <c r="DP59" s="626"/>
      <c r="DQ59" s="22">
        <v>61</v>
      </c>
      <c r="DR59" s="625"/>
      <c r="DS59" s="625"/>
      <c r="DT59" s="626"/>
      <c r="DU59" s="22">
        <v>61</v>
      </c>
      <c r="DV59" s="625"/>
      <c r="DW59" s="625"/>
      <c r="DX59" s="626"/>
      <c r="DY59" s="22">
        <v>61</v>
      </c>
      <c r="DZ59" s="625"/>
      <c r="EA59" s="625"/>
      <c r="EB59" s="626"/>
      <c r="EC59" s="22">
        <v>61</v>
      </c>
      <c r="ED59" s="625"/>
      <c r="EE59" s="625"/>
      <c r="EF59" s="626"/>
      <c r="EG59" s="22">
        <v>61</v>
      </c>
      <c r="EH59" s="625"/>
      <c r="EI59" s="625"/>
      <c r="EJ59" s="626"/>
      <c r="EK59" s="22">
        <v>61</v>
      </c>
      <c r="EL59" s="625"/>
      <c r="EM59" s="625"/>
      <c r="EN59" s="626"/>
      <c r="EO59" s="22">
        <v>61</v>
      </c>
      <c r="EP59" s="625"/>
      <c r="EQ59" s="625"/>
      <c r="ER59" s="626"/>
      <c r="ES59" s="22">
        <v>61</v>
      </c>
      <c r="ET59" s="625"/>
      <c r="EU59" s="625"/>
      <c r="EV59" s="626"/>
      <c r="EW59" s="22">
        <v>61</v>
      </c>
      <c r="EX59" s="625"/>
      <c r="EY59" s="625"/>
      <c r="EZ59" s="626"/>
      <c r="FA59" s="22">
        <v>61</v>
      </c>
      <c r="FB59" s="625"/>
      <c r="FC59" s="625"/>
      <c r="FD59" s="626"/>
      <c r="FE59" s="22">
        <v>61</v>
      </c>
      <c r="FF59" s="625"/>
      <c r="FG59" s="625"/>
      <c r="FH59" s="626"/>
      <c r="FI59" s="22">
        <v>61</v>
      </c>
      <c r="FJ59" s="625"/>
      <c r="FK59" s="625"/>
      <c r="FL59" s="626"/>
      <c r="FM59" s="22">
        <v>61</v>
      </c>
      <c r="FN59" s="625"/>
      <c r="FO59" s="625"/>
      <c r="FP59" s="626"/>
      <c r="FQ59" s="22">
        <v>61</v>
      </c>
      <c r="FR59" s="625"/>
      <c r="FS59" s="625"/>
      <c r="FT59" s="626"/>
      <c r="FU59" s="22">
        <v>61</v>
      </c>
      <c r="FV59" s="625"/>
      <c r="FW59" s="625"/>
      <c r="FX59" s="626"/>
      <c r="FY59" s="22">
        <v>61</v>
      </c>
      <c r="FZ59" s="625"/>
      <c r="GA59" s="625"/>
      <c r="GB59" s="626"/>
      <c r="GC59" s="22">
        <v>61</v>
      </c>
      <c r="GD59" s="625"/>
      <c r="GE59" s="625"/>
      <c r="GF59" s="626"/>
      <c r="GG59" s="22">
        <v>61</v>
      </c>
      <c r="GH59" s="625"/>
      <c r="GI59" s="625"/>
      <c r="GJ59" s="626"/>
      <c r="GK59" s="22">
        <v>61</v>
      </c>
      <c r="GL59" s="625"/>
      <c r="GM59" s="625"/>
      <c r="GN59" s="626"/>
      <c r="GO59" s="22">
        <v>61</v>
      </c>
      <c r="GP59" s="625"/>
      <c r="GQ59" s="625"/>
      <c r="GR59" s="626"/>
      <c r="GS59" s="22">
        <v>61</v>
      </c>
      <c r="GT59" s="625"/>
      <c r="GU59" s="625"/>
      <c r="GV59" s="626"/>
      <c r="GW59" s="22">
        <v>61</v>
      </c>
      <c r="GX59" s="625"/>
      <c r="GY59" s="625"/>
      <c r="GZ59" s="626"/>
      <c r="HA59" s="22">
        <v>61</v>
      </c>
      <c r="HB59" s="625"/>
      <c r="HC59" s="625"/>
      <c r="HD59" s="626"/>
      <c r="HE59" s="22">
        <v>61</v>
      </c>
      <c r="HF59" s="625"/>
      <c r="HG59" s="625"/>
      <c r="HH59" s="626"/>
      <c r="HI59" s="22">
        <v>61</v>
      </c>
      <c r="HJ59" s="625"/>
      <c r="HK59" s="625"/>
      <c r="HL59" s="626"/>
      <c r="HM59" s="22">
        <v>61</v>
      </c>
      <c r="HN59" s="625"/>
      <c r="HO59" s="625"/>
      <c r="HP59" s="626"/>
      <c r="HQ59" s="22">
        <v>61</v>
      </c>
      <c r="HR59" s="625"/>
      <c r="HS59" s="625"/>
      <c r="HT59" s="626"/>
      <c r="HU59" s="22">
        <v>61</v>
      </c>
      <c r="HV59" s="625"/>
      <c r="HW59" s="625"/>
      <c r="HX59" s="626"/>
      <c r="HY59" s="22">
        <v>61</v>
      </c>
      <c r="HZ59" s="625"/>
      <c r="IA59" s="625"/>
      <c r="IB59" s="626"/>
      <c r="IC59" s="22">
        <v>61</v>
      </c>
      <c r="ID59" s="625"/>
      <c r="IE59" s="625"/>
      <c r="IF59" s="626"/>
      <c r="IG59" s="22">
        <v>61</v>
      </c>
      <c r="IH59" s="625"/>
      <c r="II59" s="625"/>
      <c r="IJ59" s="626"/>
      <c r="IK59" s="22">
        <v>61</v>
      </c>
      <c r="IL59" s="625"/>
      <c r="IM59" s="625"/>
      <c r="IN59" s="626"/>
      <c r="IO59" s="22">
        <v>61</v>
      </c>
      <c r="IP59" s="625"/>
      <c r="IQ59" s="625"/>
      <c r="IR59" s="626"/>
      <c r="IS59" s="22">
        <v>61</v>
      </c>
      <c r="IT59" s="625"/>
      <c r="IU59" s="625"/>
      <c r="IV59" s="626"/>
    </row>
    <row r="60" spans="1:256" s="17" customFormat="1" ht="15.75">
      <c r="A60" s="64">
        <v>7200</v>
      </c>
      <c r="B60" s="620" t="s">
        <v>100</v>
      </c>
      <c r="C60" s="620"/>
      <c r="D60" s="620"/>
      <c r="E60" s="65">
        <v>0</v>
      </c>
      <c r="F60" s="205">
        <f>'PRESUP.EGRESOS FUENTE FINANCIAM'!M336</f>
        <v>0</v>
      </c>
      <c r="G60" s="206"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c r="A61" s="64">
        <v>7300</v>
      </c>
      <c r="B61" s="620" t="s">
        <v>101</v>
      </c>
      <c r="C61" s="620"/>
      <c r="D61" s="620"/>
      <c r="E61" s="65">
        <v>0</v>
      </c>
      <c r="F61" s="205">
        <f>'PRESUP.EGRESOS FUENTE FINANCIAM'!M346</f>
        <v>0</v>
      </c>
      <c r="G61" s="206"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c r="A62" s="64">
        <v>7400</v>
      </c>
      <c r="B62" s="620" t="s">
        <v>102</v>
      </c>
      <c r="C62" s="620"/>
      <c r="D62" s="620"/>
      <c r="E62" s="65">
        <v>0</v>
      </c>
      <c r="F62" s="205">
        <f>'PRESUP.EGRESOS FUENTE FINANCIAM'!M353</f>
        <v>0</v>
      </c>
      <c r="G62" s="206" t="e">
        <f t="shared" si="3"/>
        <v>#DIV/0!</v>
      </c>
      <c r="H62" s="20"/>
      <c r="I62" s="21">
        <v>62</v>
      </c>
      <c r="J62" s="625"/>
      <c r="K62" s="625"/>
      <c r="L62" s="626"/>
      <c r="M62" s="22">
        <v>62</v>
      </c>
      <c r="N62" s="625"/>
      <c r="O62" s="625"/>
      <c r="P62" s="626"/>
      <c r="Q62" s="22">
        <v>62</v>
      </c>
      <c r="R62" s="625"/>
      <c r="S62" s="625"/>
      <c r="T62" s="626"/>
      <c r="U62" s="22">
        <v>62</v>
      </c>
      <c r="V62" s="625"/>
      <c r="W62" s="625"/>
      <c r="X62" s="626"/>
      <c r="Y62" s="22">
        <v>62</v>
      </c>
      <c r="Z62" s="625"/>
      <c r="AA62" s="625"/>
      <c r="AB62" s="626"/>
      <c r="AC62" s="22">
        <v>62</v>
      </c>
      <c r="AD62" s="625"/>
      <c r="AE62" s="625"/>
      <c r="AF62" s="626"/>
      <c r="AG62" s="22">
        <v>62</v>
      </c>
      <c r="AH62" s="625"/>
      <c r="AI62" s="625"/>
      <c r="AJ62" s="626"/>
      <c r="AK62" s="22">
        <v>62</v>
      </c>
      <c r="AL62" s="625"/>
      <c r="AM62" s="625"/>
      <c r="AN62" s="626"/>
      <c r="AO62" s="22">
        <v>62</v>
      </c>
      <c r="AP62" s="625"/>
      <c r="AQ62" s="625"/>
      <c r="AR62" s="626"/>
      <c r="AS62" s="22">
        <v>62</v>
      </c>
      <c r="AT62" s="625"/>
      <c r="AU62" s="625"/>
      <c r="AV62" s="626"/>
      <c r="AW62" s="22">
        <v>62</v>
      </c>
      <c r="AX62" s="625"/>
      <c r="AY62" s="625"/>
      <c r="AZ62" s="626"/>
      <c r="BA62" s="22">
        <v>62</v>
      </c>
      <c r="BB62" s="625"/>
      <c r="BC62" s="625"/>
      <c r="BD62" s="626"/>
      <c r="BE62" s="22">
        <v>62</v>
      </c>
      <c r="BF62" s="625"/>
      <c r="BG62" s="625"/>
      <c r="BH62" s="626"/>
      <c r="BI62" s="22">
        <v>62</v>
      </c>
      <c r="BJ62" s="625"/>
      <c r="BK62" s="625"/>
      <c r="BL62" s="626"/>
      <c r="BM62" s="22">
        <v>62</v>
      </c>
      <c r="BN62" s="625"/>
      <c r="BO62" s="625"/>
      <c r="BP62" s="626"/>
      <c r="BQ62" s="22">
        <v>62</v>
      </c>
      <c r="BR62" s="625"/>
      <c r="BS62" s="625"/>
      <c r="BT62" s="626"/>
      <c r="BU62" s="22">
        <v>62</v>
      </c>
      <c r="BV62" s="625"/>
      <c r="BW62" s="625"/>
      <c r="BX62" s="626"/>
      <c r="BY62" s="22">
        <v>62</v>
      </c>
      <c r="BZ62" s="625"/>
      <c r="CA62" s="625"/>
      <c r="CB62" s="626"/>
      <c r="CC62" s="22">
        <v>62</v>
      </c>
      <c r="CD62" s="625"/>
      <c r="CE62" s="625"/>
      <c r="CF62" s="626"/>
      <c r="CG62" s="22">
        <v>62</v>
      </c>
      <c r="CH62" s="625"/>
      <c r="CI62" s="625"/>
      <c r="CJ62" s="626"/>
      <c r="CK62" s="22">
        <v>62</v>
      </c>
      <c r="CL62" s="625"/>
      <c r="CM62" s="625"/>
      <c r="CN62" s="626"/>
      <c r="CO62" s="22">
        <v>62</v>
      </c>
      <c r="CP62" s="625"/>
      <c r="CQ62" s="625"/>
      <c r="CR62" s="626"/>
      <c r="CS62" s="22">
        <v>62</v>
      </c>
      <c r="CT62" s="625"/>
      <c r="CU62" s="625"/>
      <c r="CV62" s="626"/>
      <c r="CW62" s="22">
        <v>62</v>
      </c>
      <c r="CX62" s="625"/>
      <c r="CY62" s="625"/>
      <c r="CZ62" s="626"/>
      <c r="DA62" s="22">
        <v>62</v>
      </c>
      <c r="DB62" s="625"/>
      <c r="DC62" s="625"/>
      <c r="DD62" s="626"/>
      <c r="DE62" s="22">
        <v>62</v>
      </c>
      <c r="DF62" s="625"/>
      <c r="DG62" s="625"/>
      <c r="DH62" s="626"/>
      <c r="DI62" s="22">
        <v>62</v>
      </c>
      <c r="DJ62" s="625"/>
      <c r="DK62" s="625"/>
      <c r="DL62" s="626"/>
      <c r="DM62" s="22">
        <v>62</v>
      </c>
      <c r="DN62" s="625"/>
      <c r="DO62" s="625"/>
      <c r="DP62" s="626"/>
      <c r="DQ62" s="22">
        <v>62</v>
      </c>
      <c r="DR62" s="625"/>
      <c r="DS62" s="625"/>
      <c r="DT62" s="626"/>
      <c r="DU62" s="22">
        <v>62</v>
      </c>
      <c r="DV62" s="625"/>
      <c r="DW62" s="625"/>
      <c r="DX62" s="626"/>
      <c r="DY62" s="22">
        <v>62</v>
      </c>
      <c r="DZ62" s="625"/>
      <c r="EA62" s="625"/>
      <c r="EB62" s="626"/>
      <c r="EC62" s="22">
        <v>62</v>
      </c>
      <c r="ED62" s="625"/>
      <c r="EE62" s="625"/>
      <c r="EF62" s="626"/>
      <c r="EG62" s="22">
        <v>62</v>
      </c>
      <c r="EH62" s="625"/>
      <c r="EI62" s="625"/>
      <c r="EJ62" s="626"/>
      <c r="EK62" s="22">
        <v>62</v>
      </c>
      <c r="EL62" s="625"/>
      <c r="EM62" s="625"/>
      <c r="EN62" s="626"/>
      <c r="EO62" s="22">
        <v>62</v>
      </c>
      <c r="EP62" s="625"/>
      <c r="EQ62" s="625"/>
      <c r="ER62" s="626"/>
      <c r="ES62" s="22">
        <v>62</v>
      </c>
      <c r="ET62" s="625"/>
      <c r="EU62" s="625"/>
      <c r="EV62" s="626"/>
      <c r="EW62" s="22">
        <v>62</v>
      </c>
      <c r="EX62" s="625"/>
      <c r="EY62" s="625"/>
      <c r="EZ62" s="626"/>
      <c r="FA62" s="22">
        <v>62</v>
      </c>
      <c r="FB62" s="625"/>
      <c r="FC62" s="625"/>
      <c r="FD62" s="626"/>
      <c r="FE62" s="22">
        <v>62</v>
      </c>
      <c r="FF62" s="625"/>
      <c r="FG62" s="625"/>
      <c r="FH62" s="626"/>
      <c r="FI62" s="22">
        <v>62</v>
      </c>
      <c r="FJ62" s="625"/>
      <c r="FK62" s="625"/>
      <c r="FL62" s="626"/>
      <c r="FM62" s="22">
        <v>62</v>
      </c>
      <c r="FN62" s="625"/>
      <c r="FO62" s="625"/>
      <c r="FP62" s="626"/>
      <c r="FQ62" s="22">
        <v>62</v>
      </c>
      <c r="FR62" s="625"/>
      <c r="FS62" s="625"/>
      <c r="FT62" s="626"/>
      <c r="FU62" s="22">
        <v>62</v>
      </c>
      <c r="FV62" s="625"/>
      <c r="FW62" s="625"/>
      <c r="FX62" s="626"/>
      <c r="FY62" s="22">
        <v>62</v>
      </c>
      <c r="FZ62" s="625"/>
      <c r="GA62" s="625"/>
      <c r="GB62" s="626"/>
      <c r="GC62" s="22">
        <v>62</v>
      </c>
      <c r="GD62" s="625"/>
      <c r="GE62" s="625"/>
      <c r="GF62" s="626"/>
      <c r="GG62" s="22">
        <v>62</v>
      </c>
      <c r="GH62" s="625"/>
      <c r="GI62" s="625"/>
      <c r="GJ62" s="626"/>
      <c r="GK62" s="22">
        <v>62</v>
      </c>
      <c r="GL62" s="625"/>
      <c r="GM62" s="625"/>
      <c r="GN62" s="626"/>
      <c r="GO62" s="22">
        <v>62</v>
      </c>
      <c r="GP62" s="625"/>
      <c r="GQ62" s="625"/>
      <c r="GR62" s="626"/>
      <c r="GS62" s="22">
        <v>62</v>
      </c>
      <c r="GT62" s="625"/>
      <c r="GU62" s="625"/>
      <c r="GV62" s="626"/>
      <c r="GW62" s="22">
        <v>62</v>
      </c>
      <c r="GX62" s="625"/>
      <c r="GY62" s="625"/>
      <c r="GZ62" s="626"/>
      <c r="HA62" s="22">
        <v>62</v>
      </c>
      <c r="HB62" s="625"/>
      <c r="HC62" s="625"/>
      <c r="HD62" s="626"/>
      <c r="HE62" s="22">
        <v>62</v>
      </c>
      <c r="HF62" s="625"/>
      <c r="HG62" s="625"/>
      <c r="HH62" s="626"/>
      <c r="HI62" s="22">
        <v>62</v>
      </c>
      <c r="HJ62" s="625"/>
      <c r="HK62" s="625"/>
      <c r="HL62" s="626"/>
      <c r="HM62" s="22">
        <v>62</v>
      </c>
      <c r="HN62" s="625"/>
      <c r="HO62" s="625"/>
      <c r="HP62" s="626"/>
      <c r="HQ62" s="22">
        <v>62</v>
      </c>
      <c r="HR62" s="625"/>
      <c r="HS62" s="625"/>
      <c r="HT62" s="626"/>
      <c r="HU62" s="22">
        <v>62</v>
      </c>
      <c r="HV62" s="625"/>
      <c r="HW62" s="625"/>
      <c r="HX62" s="626"/>
      <c r="HY62" s="22">
        <v>62</v>
      </c>
      <c r="HZ62" s="625"/>
      <c r="IA62" s="625"/>
      <c r="IB62" s="626"/>
      <c r="IC62" s="22">
        <v>62</v>
      </c>
      <c r="ID62" s="625"/>
      <c r="IE62" s="625"/>
      <c r="IF62" s="626"/>
      <c r="IG62" s="22">
        <v>62</v>
      </c>
      <c r="IH62" s="625"/>
      <c r="II62" s="625"/>
      <c r="IJ62" s="626"/>
      <c r="IK62" s="22">
        <v>62</v>
      </c>
      <c r="IL62" s="625"/>
      <c r="IM62" s="625"/>
      <c r="IN62" s="626"/>
      <c r="IO62" s="22">
        <v>62</v>
      </c>
      <c r="IP62" s="625"/>
      <c r="IQ62" s="625"/>
      <c r="IR62" s="626"/>
      <c r="IS62" s="22">
        <v>62</v>
      </c>
      <c r="IT62" s="625"/>
      <c r="IU62" s="625"/>
      <c r="IV62" s="626"/>
    </row>
    <row r="63" spans="1:256" s="17" customFormat="1" ht="15" customHeight="1">
      <c r="A63" s="64">
        <v>7500</v>
      </c>
      <c r="B63" s="620" t="s">
        <v>103</v>
      </c>
      <c r="C63" s="620"/>
      <c r="D63" s="620"/>
      <c r="E63" s="18">
        <v>0</v>
      </c>
      <c r="F63" s="205">
        <f>'PRESUP.EGRESOS FUENTE FINANCIAM'!M363</f>
        <v>0</v>
      </c>
      <c r="G63" s="206" t="e">
        <f t="shared" si="3"/>
        <v>#DIV/0!</v>
      </c>
    </row>
    <row r="64" spans="1:256" s="17" customFormat="1" ht="15" customHeight="1">
      <c r="A64" s="64">
        <v>7600</v>
      </c>
      <c r="B64" s="620" t="s">
        <v>104</v>
      </c>
      <c r="C64" s="620"/>
      <c r="D64" s="620"/>
      <c r="E64" s="18">
        <v>0</v>
      </c>
      <c r="F64" s="205">
        <f>'PRESUP.EGRESOS FUENTE FINANCIAM'!M373</f>
        <v>0</v>
      </c>
      <c r="G64" s="206" t="e">
        <f t="shared" si="3"/>
        <v>#DIV/0!</v>
      </c>
    </row>
    <row r="65" spans="1:8" s="17" customFormat="1" ht="15" customHeight="1">
      <c r="A65" s="64">
        <v>7900</v>
      </c>
      <c r="B65" s="620" t="s">
        <v>105</v>
      </c>
      <c r="C65" s="620"/>
      <c r="D65" s="620"/>
      <c r="E65" s="18">
        <v>0</v>
      </c>
      <c r="F65" s="205">
        <f>'PRESUP.EGRESOS FUENTE FINANCIAM'!M376</f>
        <v>0</v>
      </c>
      <c r="G65" s="206" t="e">
        <f t="shared" si="3"/>
        <v>#DIV/0!</v>
      </c>
    </row>
    <row r="66" spans="1:8" s="17" customFormat="1" ht="15.75" customHeight="1">
      <c r="A66" s="193">
        <v>8000</v>
      </c>
      <c r="B66" s="614" t="s">
        <v>27</v>
      </c>
      <c r="C66" s="614"/>
      <c r="D66" s="614"/>
      <c r="E66" s="196">
        <v>0</v>
      </c>
      <c r="F66" s="183">
        <f>'PRESUP.EGRESOS FUENTE FINANCIAM'!M380</f>
        <v>0</v>
      </c>
      <c r="G66" s="194" t="e">
        <f t="shared" si="3"/>
        <v>#DIV/0!</v>
      </c>
    </row>
    <row r="67" spans="1:8" s="17" customFormat="1" ht="15.75">
      <c r="A67" s="193">
        <v>9000</v>
      </c>
      <c r="B67" s="614" t="s">
        <v>106</v>
      </c>
      <c r="C67" s="614"/>
      <c r="D67" s="614"/>
      <c r="E67" s="183">
        <f>SUM(E68:E74)</f>
        <v>0</v>
      </c>
      <c r="F67" s="183">
        <f>SUM(F68:F74)</f>
        <v>0</v>
      </c>
      <c r="G67" s="194" t="e">
        <f t="shared" si="3"/>
        <v>#DIV/0!</v>
      </c>
    </row>
    <row r="68" spans="1:8" s="17" customFormat="1" ht="15.75">
      <c r="A68" s="64">
        <v>9100</v>
      </c>
      <c r="B68" s="620" t="s">
        <v>107</v>
      </c>
      <c r="C68" s="620"/>
      <c r="D68" s="620"/>
      <c r="E68" s="18">
        <v>0</v>
      </c>
      <c r="F68" s="205">
        <f>'PRESUP.EGRESOS FUENTE FINANCIAM'!M399</f>
        <v>0</v>
      </c>
      <c r="G68" s="206" t="e">
        <f t="shared" si="3"/>
        <v>#DIV/0!</v>
      </c>
    </row>
    <row r="69" spans="1:8" s="17" customFormat="1" ht="15.75">
      <c r="A69" s="64">
        <v>9200</v>
      </c>
      <c r="B69" s="620" t="s">
        <v>108</v>
      </c>
      <c r="C69" s="620"/>
      <c r="D69" s="620"/>
      <c r="E69" s="19">
        <v>0</v>
      </c>
      <c r="F69" s="205">
        <f>'PRESUP.EGRESOS FUENTE FINANCIAM'!M408</f>
        <v>0</v>
      </c>
      <c r="G69" s="206" t="e">
        <f t="shared" si="3"/>
        <v>#DIV/0!</v>
      </c>
    </row>
    <row r="70" spans="1:8" s="17" customFormat="1" ht="15.75">
      <c r="A70" s="64">
        <v>9300</v>
      </c>
      <c r="B70" s="620" t="s">
        <v>109</v>
      </c>
      <c r="C70" s="620"/>
      <c r="D70" s="620"/>
      <c r="E70" s="19">
        <v>0</v>
      </c>
      <c r="F70" s="205">
        <f>'PRESUP.EGRESOS FUENTE FINANCIAM'!M417</f>
        <v>0</v>
      </c>
      <c r="G70" s="206" t="e">
        <f t="shared" si="3"/>
        <v>#DIV/0!</v>
      </c>
    </row>
    <row r="71" spans="1:8" s="17" customFormat="1" ht="15.75">
      <c r="A71" s="64">
        <v>9400</v>
      </c>
      <c r="B71" s="620" t="s">
        <v>110</v>
      </c>
      <c r="C71" s="620"/>
      <c r="D71" s="620"/>
      <c r="E71" s="19">
        <v>0</v>
      </c>
      <c r="F71" s="205">
        <f>'PRESUP.EGRESOS FUENTE FINANCIAM'!M420</f>
        <v>0</v>
      </c>
      <c r="G71" s="206" t="e">
        <f t="shared" si="3"/>
        <v>#DIV/0!</v>
      </c>
    </row>
    <row r="72" spans="1:8" s="17" customFormat="1" ht="15.75">
      <c r="A72" s="64">
        <v>9500</v>
      </c>
      <c r="B72" s="620" t="s">
        <v>111</v>
      </c>
      <c r="C72" s="620"/>
      <c r="D72" s="620"/>
      <c r="E72" s="19">
        <v>0</v>
      </c>
      <c r="F72" s="205">
        <f>'PRESUP.EGRESOS FUENTE FINANCIAM'!M423</f>
        <v>0</v>
      </c>
      <c r="G72" s="206" t="e">
        <f t="shared" si="3"/>
        <v>#DIV/0!</v>
      </c>
    </row>
    <row r="73" spans="1:8" s="17" customFormat="1" ht="15.75">
      <c r="A73" s="64">
        <v>9600</v>
      </c>
      <c r="B73" s="620" t="s">
        <v>1637</v>
      </c>
      <c r="C73" s="620"/>
      <c r="D73" s="620"/>
      <c r="E73" s="19">
        <v>0</v>
      </c>
      <c r="F73" s="205">
        <f>'PRESUP.EGRESOS FUENTE FINANCIAM'!M425</f>
        <v>0</v>
      </c>
      <c r="G73" s="206" t="e">
        <f>F73/E73-1</f>
        <v>#DIV/0!</v>
      </c>
    </row>
    <row r="74" spans="1:8" s="17" customFormat="1" ht="15.75">
      <c r="A74" s="134">
        <v>9900</v>
      </c>
      <c r="B74" s="631" t="s">
        <v>112</v>
      </c>
      <c r="C74" s="631"/>
      <c r="D74" s="631"/>
      <c r="E74" s="135">
        <v>0</v>
      </c>
      <c r="F74" s="205">
        <f>'PRESUP.EGRESOS FUENTE FINANCIAM'!M428</f>
        <v>0</v>
      </c>
      <c r="G74" s="206" t="e">
        <f t="shared" si="3"/>
        <v>#DIV/0!</v>
      </c>
    </row>
    <row r="75" spans="1:8" s="17" customFormat="1" ht="15.75">
      <c r="A75" s="632" t="s">
        <v>753</v>
      </c>
      <c r="B75" s="633"/>
      <c r="C75" s="633"/>
      <c r="D75" s="633"/>
      <c r="E75" s="184">
        <f>E6+E14+E24+E34+E44+E54+E58+E66+E67</f>
        <v>5015700</v>
      </c>
      <c r="F75" s="184">
        <f>F6+F14+F24+F34+F44+F54+F58+F66+F67</f>
        <v>5216328</v>
      </c>
      <c r="G75" s="195">
        <f>F75/E75-1</f>
        <v>4.0000000000000036E-2</v>
      </c>
    </row>
    <row r="76" spans="1:8" ht="30.75" customHeight="1">
      <c r="A76" s="628" t="s">
        <v>1644</v>
      </c>
      <c r="B76" s="628"/>
      <c r="C76" s="628"/>
      <c r="D76" s="628"/>
    </row>
    <row r="77" spans="1:8" ht="18" customHeight="1">
      <c r="A77" s="629"/>
      <c r="B77" s="629"/>
      <c r="C77" s="629"/>
      <c r="D77" s="629"/>
      <c r="E77" s="26"/>
      <c r="F77" s="26"/>
      <c r="G77" s="26"/>
      <c r="H77" s="26"/>
    </row>
    <row r="78" spans="1:8" ht="32.1" customHeight="1">
      <c r="A78" s="138" t="s">
        <v>113</v>
      </c>
      <c r="B78" s="139" t="s">
        <v>5</v>
      </c>
      <c r="C78" s="140" t="s">
        <v>1584</v>
      </c>
      <c r="D78" s="141" t="s">
        <v>35</v>
      </c>
      <c r="E78" s="27"/>
      <c r="F78" s="27"/>
      <c r="G78" s="27"/>
      <c r="H78" s="27"/>
    </row>
    <row r="79" spans="1:8" ht="32.1" customHeight="1">
      <c r="A79" s="9">
        <v>1</v>
      </c>
      <c r="B79" s="10" t="s">
        <v>114</v>
      </c>
      <c r="C79" s="28">
        <f>(F6+F14+F24+F34)-F39</f>
        <v>3749828</v>
      </c>
      <c r="D79" s="29">
        <f>C79/C84</f>
        <v>0.71886353772232114</v>
      </c>
    </row>
    <row r="80" spans="1:8" ht="32.1" customHeight="1">
      <c r="A80" s="9">
        <v>2</v>
      </c>
      <c r="B80" s="10" t="s">
        <v>115</v>
      </c>
      <c r="C80" s="28">
        <f>F44+F54+F58</f>
        <v>74500</v>
      </c>
      <c r="D80" s="29">
        <f>C80/C84</f>
        <v>1.4282077354031418E-2</v>
      </c>
    </row>
    <row r="81" spans="1:256" ht="32.1" customHeight="1">
      <c r="A81" s="9">
        <v>3</v>
      </c>
      <c r="B81" s="10" t="s">
        <v>116</v>
      </c>
      <c r="C81" s="28">
        <f>F67</f>
        <v>0</v>
      </c>
      <c r="D81" s="29">
        <f>C81/C84</f>
        <v>0</v>
      </c>
    </row>
    <row r="82" spans="1:256" ht="32.1" customHeight="1">
      <c r="A82" s="9">
        <v>4</v>
      </c>
      <c r="B82" s="10" t="s">
        <v>328</v>
      </c>
      <c r="C82" s="28">
        <f>F39</f>
        <v>1392000</v>
      </c>
      <c r="D82" s="349">
        <f>C82/C84</f>
        <v>0.26685438492364744</v>
      </c>
    </row>
    <row r="83" spans="1:256" ht="32.1" customHeight="1">
      <c r="A83" s="9">
        <v>5</v>
      </c>
      <c r="B83" s="10" t="s">
        <v>306</v>
      </c>
      <c r="C83" s="28">
        <f>F66</f>
        <v>0</v>
      </c>
      <c r="D83" s="349">
        <f>C83/C84</f>
        <v>0</v>
      </c>
    </row>
    <row r="84" spans="1:256" ht="32.1" customHeight="1">
      <c r="A84" s="142"/>
      <c r="B84" s="143" t="s">
        <v>1583</v>
      </c>
      <c r="C84" s="144">
        <f>SUM(C79:C83)</f>
        <v>5216328</v>
      </c>
      <c r="D84" s="145">
        <f>SUM(D79:D83)</f>
        <v>1</v>
      </c>
    </row>
    <row r="85" spans="1:256" ht="24.75" customHeight="1">
      <c r="A85" s="627" t="s">
        <v>1645</v>
      </c>
      <c r="B85" s="627"/>
      <c r="C85" s="627"/>
      <c r="D85" s="627"/>
      <c r="E85" s="26"/>
      <c r="F85" s="26"/>
      <c r="G85" s="26"/>
      <c r="H85" s="26"/>
    </row>
    <row r="86" spans="1:256" ht="12" customHeight="1">
      <c r="A86" s="30"/>
      <c r="B86" s="30"/>
      <c r="C86" s="30"/>
      <c r="D86" s="30"/>
      <c r="E86" s="30"/>
      <c r="F86" s="30"/>
      <c r="G86" s="30"/>
      <c r="H86" s="30"/>
    </row>
    <row r="87" spans="1:256" ht="32.1" customHeight="1">
      <c r="A87" s="146" t="s">
        <v>39</v>
      </c>
      <c r="B87" s="146" t="s">
        <v>5</v>
      </c>
      <c r="C87" s="147" t="s">
        <v>1584</v>
      </c>
      <c r="D87" s="148" t="s">
        <v>35</v>
      </c>
      <c r="E87" s="27"/>
      <c r="F87" s="27"/>
      <c r="G87" s="27"/>
      <c r="H87" s="27"/>
    </row>
    <row r="88" spans="1:256" ht="32.1" customHeight="1">
      <c r="A88" s="9">
        <v>100</v>
      </c>
      <c r="B88" s="13" t="s">
        <v>1333</v>
      </c>
      <c r="C88" s="31">
        <f>'PRESUP.EGRESOS FUENTE FINANCIAM'!C430</f>
        <v>5013328</v>
      </c>
      <c r="D88" s="29">
        <f>C88/C94</f>
        <v>0.96108373553196813</v>
      </c>
    </row>
    <row r="89" spans="1:256" ht="32.1" customHeight="1">
      <c r="A89" s="9">
        <v>200</v>
      </c>
      <c r="B89" s="13" t="s">
        <v>40</v>
      </c>
      <c r="C89" s="31">
        <f>'PRESUP.EGRESOS FUENTE FINANCIAM'!K430</f>
        <v>0</v>
      </c>
      <c r="D89" s="29">
        <f>C89/C94</f>
        <v>0</v>
      </c>
    </row>
    <row r="90" spans="1:256" ht="32.1" customHeight="1">
      <c r="A90" s="9">
        <v>400</v>
      </c>
      <c r="B90" s="13" t="s">
        <v>41</v>
      </c>
      <c r="C90" s="31">
        <f>'PRESUP.EGRESOS FUENTE FINANCIAM'!D430</f>
        <v>0</v>
      </c>
      <c r="D90" s="29">
        <f>C90/C94</f>
        <v>0</v>
      </c>
    </row>
    <row r="91" spans="1:256" ht="32.1" customHeight="1">
      <c r="A91" s="9">
        <v>500</v>
      </c>
      <c r="B91" s="13" t="s">
        <v>42</v>
      </c>
      <c r="C91" s="31">
        <f>'PRESUP.EGRESOS FUENTE FINANCIAM'!E430+'PRESUP.EGRESOS FUENTE FINANCIAM'!F430+'PRESUP.EGRESOS FUENTE FINANCIAM'!G430+'PRESUP.EGRESOS FUENTE FINANCIAM'!H430</f>
        <v>0</v>
      </c>
      <c r="D91" s="29">
        <f>C91/C94</f>
        <v>0</v>
      </c>
    </row>
    <row r="92" spans="1:256" ht="32.1" customHeight="1">
      <c r="A92" s="9">
        <v>600</v>
      </c>
      <c r="B92" s="13" t="s">
        <v>43</v>
      </c>
      <c r="C92" s="31">
        <f>'PRESUP.EGRESOS FUENTE FINANCIAM'!I430+'PRESUP.EGRESOS FUENTE FINANCIAM'!J430</f>
        <v>203000</v>
      </c>
      <c r="D92" s="29">
        <f>C92/C94</f>
        <v>3.8916264468031918E-2</v>
      </c>
    </row>
    <row r="93" spans="1:256" ht="32.1" customHeight="1">
      <c r="A93" s="9">
        <v>700</v>
      </c>
      <c r="B93" s="13" t="s">
        <v>44</v>
      </c>
      <c r="C93" s="31">
        <f>'PRESUP.EGRESOS FUENTE FINANCIAM'!L430</f>
        <v>0</v>
      </c>
      <c r="D93" s="29">
        <f>C93/C94</f>
        <v>0</v>
      </c>
    </row>
    <row r="94" spans="1:256" ht="32.1" customHeight="1">
      <c r="A94" s="142"/>
      <c r="B94" s="143" t="s">
        <v>1583</v>
      </c>
      <c r="C94" s="144">
        <f>SUM(C88:C93)</f>
        <v>5216328</v>
      </c>
      <c r="D94" s="149">
        <f>SUM(D88:D92)</f>
        <v>1</v>
      </c>
    </row>
    <row r="95" spans="1:256" ht="18" customHeight="1"/>
    <row r="96" spans="1:256" s="27" customFormat="1">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row r="213" spans="2:256" ht="15" customHeight="1"/>
    <row r="214" spans="2:256" ht="15" customHeight="1"/>
    <row r="215" spans="2:256" ht="15" customHeight="1"/>
    <row r="216" spans="2:256" ht="15" customHeight="1"/>
    <row r="217" spans="2:256" ht="15" customHeight="1"/>
    <row r="218" spans="2:256" ht="15" customHeight="1"/>
    <row r="219" spans="2:256" ht="15" customHeight="1"/>
  </sheetData>
  <mergeCells count="203">
    <mergeCell ref="A1:G1"/>
    <mergeCell ref="A2:G2"/>
    <mergeCell ref="B74:D74"/>
    <mergeCell ref="A75:D75"/>
    <mergeCell ref="B63:D63"/>
    <mergeCell ref="B64:D64"/>
    <mergeCell ref="B65:D65"/>
    <mergeCell ref="B66:D66"/>
    <mergeCell ref="B60:D60"/>
    <mergeCell ref="B61:D61"/>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B55:D55"/>
    <mergeCell ref="B56:D56"/>
    <mergeCell ref="B57:D57"/>
    <mergeCell ref="B58:D58"/>
    <mergeCell ref="B59:D59"/>
    <mergeCell ref="J59:L59"/>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sheetPr codeName="Hoja12">
    <tabColor rgb="FF00736F"/>
  </sheetPr>
  <dimension ref="A1:C942"/>
  <sheetViews>
    <sheetView topLeftCell="A233" zoomScalePageLayoutView="90" workbookViewId="0">
      <selection activeCell="C237" sqref="C237"/>
    </sheetView>
  </sheetViews>
  <sheetFormatPr baseColWidth="10" defaultColWidth="0" defaultRowHeight="36.75" customHeight="1"/>
  <cols>
    <col min="1" max="1" width="7.5703125" style="76" customWidth="1"/>
    <col min="2" max="2" width="78.28515625" style="77" customWidth="1"/>
    <col min="3" max="3" width="21.7109375" style="215" customWidth="1"/>
    <col min="4" max="16384" width="0" style="75" hidden="1"/>
  </cols>
  <sheetData>
    <row r="1" spans="1:3" ht="53.25" customHeight="1">
      <c r="A1" s="642" t="s">
        <v>1787</v>
      </c>
      <c r="B1" s="643"/>
      <c r="C1" s="643"/>
    </row>
    <row r="2" spans="1:3" s="234" customFormat="1" ht="28.5" customHeight="1">
      <c r="A2" s="644" t="str">
        <f>'Objetivos PMD'!$B$3</f>
        <v>Municipio:  SISTEMA DIF JALOSTOTITLAN, JALISCO</v>
      </c>
      <c r="B2" s="645"/>
      <c r="C2" s="645"/>
    </row>
    <row r="3" spans="1:3" s="239" customFormat="1" ht="22.5" customHeight="1">
      <c r="A3" s="636" t="s">
        <v>117</v>
      </c>
      <c r="B3" s="638" t="s">
        <v>5</v>
      </c>
      <c r="C3" s="640" t="s">
        <v>118</v>
      </c>
    </row>
    <row r="4" spans="1:3" s="239" customFormat="1" ht="24" customHeight="1">
      <c r="A4" s="637"/>
      <c r="B4" s="639"/>
      <c r="C4" s="641"/>
    </row>
    <row r="5" spans="1:3" s="240" customFormat="1" ht="25.5" customHeight="1">
      <c r="A5" s="280">
        <v>1</v>
      </c>
      <c r="B5" s="226" t="s">
        <v>9</v>
      </c>
      <c r="C5" s="227">
        <f>C6+C15+C26+C27+C28+C29+C30+C43</f>
        <v>0</v>
      </c>
    </row>
    <row r="6" spans="1:3" s="241" customFormat="1" ht="25.5" customHeight="1">
      <c r="A6" s="291">
        <v>1.1000000000000001</v>
      </c>
      <c r="B6" s="228" t="s">
        <v>119</v>
      </c>
      <c r="C6" s="229">
        <f>SUM(C7)</f>
        <v>0</v>
      </c>
    </row>
    <row r="7" spans="1:3" s="241" customFormat="1" ht="25.5" customHeight="1">
      <c r="A7" s="292" t="s">
        <v>1344</v>
      </c>
      <c r="B7" s="251" t="s">
        <v>120</v>
      </c>
      <c r="C7" s="230">
        <f>SUM(C8:C14)</f>
        <v>0</v>
      </c>
    </row>
    <row r="8" spans="1:3" s="242" customFormat="1" ht="25.5" customHeight="1">
      <c r="A8" s="281" t="s">
        <v>1345</v>
      </c>
      <c r="B8" s="232" t="s">
        <v>121</v>
      </c>
      <c r="C8" s="243"/>
    </row>
    <row r="9" spans="1:3" s="242" customFormat="1" ht="42.75" customHeight="1">
      <c r="A9" s="281" t="s">
        <v>1346</v>
      </c>
      <c r="B9" s="232" t="s">
        <v>122</v>
      </c>
      <c r="C9" s="243"/>
    </row>
    <row r="10" spans="1:3" s="242" customFormat="1" ht="25.5" customHeight="1">
      <c r="A10" s="281" t="s">
        <v>1347</v>
      </c>
      <c r="B10" s="232" t="s">
        <v>123</v>
      </c>
      <c r="C10" s="243"/>
    </row>
    <row r="11" spans="1:3" s="242" customFormat="1" ht="25.5" customHeight="1">
      <c r="A11" s="281" t="s">
        <v>1348</v>
      </c>
      <c r="B11" s="232" t="s">
        <v>124</v>
      </c>
      <c r="C11" s="243"/>
    </row>
    <row r="12" spans="1:3" s="242" customFormat="1" ht="25.5" customHeight="1">
      <c r="A12" s="281" t="s">
        <v>1349</v>
      </c>
      <c r="B12" s="232" t="s">
        <v>125</v>
      </c>
      <c r="C12" s="243"/>
    </row>
    <row r="13" spans="1:3" s="242" customFormat="1" ht="25.5" customHeight="1">
      <c r="A13" s="281" t="s">
        <v>1350</v>
      </c>
      <c r="B13" s="232" t="s">
        <v>126</v>
      </c>
      <c r="C13" s="243"/>
    </row>
    <row r="14" spans="1:3" s="242" customFormat="1" ht="25.5" customHeight="1">
      <c r="A14" s="281" t="s">
        <v>1351</v>
      </c>
      <c r="B14" s="232" t="s">
        <v>127</v>
      </c>
      <c r="C14" s="243"/>
    </row>
    <row r="15" spans="1:3" s="233" customFormat="1" ht="25.5" customHeight="1">
      <c r="A15" s="291">
        <v>1.2</v>
      </c>
      <c r="B15" s="228" t="s">
        <v>128</v>
      </c>
      <c r="C15" s="229">
        <f>C16+C19+C22</f>
        <v>0</v>
      </c>
    </row>
    <row r="16" spans="1:3" s="244" customFormat="1" ht="25.5" customHeight="1">
      <c r="A16" s="292" t="s">
        <v>1352</v>
      </c>
      <c r="B16" s="251" t="s">
        <v>129</v>
      </c>
      <c r="C16" s="230">
        <f>SUM(C17:C18)</f>
        <v>0</v>
      </c>
    </row>
    <row r="17" spans="1:3" s="242" customFormat="1" ht="25.5" customHeight="1">
      <c r="A17" s="281" t="s">
        <v>1353</v>
      </c>
      <c r="B17" s="232" t="s">
        <v>130</v>
      </c>
      <c r="C17" s="243"/>
    </row>
    <row r="18" spans="1:3" s="242" customFormat="1" ht="25.5" customHeight="1">
      <c r="A18" s="281" t="s">
        <v>1354</v>
      </c>
      <c r="B18" s="232" t="s">
        <v>131</v>
      </c>
      <c r="C18" s="243"/>
    </row>
    <row r="19" spans="1:3" s="241" customFormat="1" ht="25.5" customHeight="1">
      <c r="A19" s="292" t="s">
        <v>1355</v>
      </c>
      <c r="B19" s="251" t="s">
        <v>132</v>
      </c>
      <c r="C19" s="230">
        <f>SUM(C20:C21)</f>
        <v>0</v>
      </c>
    </row>
    <row r="20" spans="1:3" s="242" customFormat="1" ht="25.5" customHeight="1">
      <c r="A20" s="281" t="s">
        <v>1356</v>
      </c>
      <c r="B20" s="232" t="s">
        <v>133</v>
      </c>
      <c r="C20" s="243"/>
    </row>
    <row r="21" spans="1:3" s="242" customFormat="1" ht="25.5" customHeight="1">
      <c r="A21" s="281" t="s">
        <v>1357</v>
      </c>
      <c r="B21" s="232" t="s">
        <v>134</v>
      </c>
      <c r="C21" s="243"/>
    </row>
    <row r="22" spans="1:3" s="241" customFormat="1" ht="25.5" customHeight="1">
      <c r="A22" s="292" t="s">
        <v>1358</v>
      </c>
      <c r="B22" s="251" t="s">
        <v>135</v>
      </c>
      <c r="C22" s="230">
        <f>SUM(C23:C25)</f>
        <v>0</v>
      </c>
    </row>
    <row r="23" spans="1:3" s="242" customFormat="1" ht="25.5" customHeight="1">
      <c r="A23" s="281" t="s">
        <v>1359</v>
      </c>
      <c r="B23" s="232" t="s">
        <v>136</v>
      </c>
      <c r="C23" s="243"/>
    </row>
    <row r="24" spans="1:3" s="242" customFormat="1" ht="25.5" customHeight="1">
      <c r="A24" s="281" t="s">
        <v>1360</v>
      </c>
      <c r="B24" s="232" t="s">
        <v>137</v>
      </c>
      <c r="C24" s="243"/>
    </row>
    <row r="25" spans="1:3" s="242" customFormat="1" ht="25.5" customHeight="1">
      <c r="A25" s="281" t="s">
        <v>1361</v>
      </c>
      <c r="B25" s="232" t="s">
        <v>138</v>
      </c>
      <c r="C25" s="243"/>
    </row>
    <row r="26" spans="1:3" s="247" customFormat="1" ht="30" customHeight="1">
      <c r="A26" s="291">
        <v>1.3</v>
      </c>
      <c r="B26" s="228" t="s">
        <v>139</v>
      </c>
      <c r="C26" s="229">
        <v>0</v>
      </c>
    </row>
    <row r="27" spans="1:3" s="247" customFormat="1" ht="25.5" customHeight="1">
      <c r="A27" s="291">
        <v>1.4</v>
      </c>
      <c r="B27" s="228" t="s">
        <v>140</v>
      </c>
      <c r="C27" s="229">
        <v>0</v>
      </c>
    </row>
    <row r="28" spans="1:3" s="247" customFormat="1" ht="25.5" customHeight="1">
      <c r="A28" s="291">
        <v>1.5</v>
      </c>
      <c r="B28" s="228" t="s">
        <v>141</v>
      </c>
      <c r="C28" s="229">
        <v>0</v>
      </c>
    </row>
    <row r="29" spans="1:3" s="247" customFormat="1" ht="25.5" customHeight="1">
      <c r="A29" s="291">
        <v>1.6</v>
      </c>
      <c r="B29" s="228" t="s">
        <v>142</v>
      </c>
      <c r="C29" s="229">
        <v>0</v>
      </c>
    </row>
    <row r="30" spans="1:3" s="249" customFormat="1" ht="25.5" customHeight="1">
      <c r="A30" s="291">
        <v>1.7</v>
      </c>
      <c r="B30" s="248" t="s">
        <v>143</v>
      </c>
      <c r="C30" s="229">
        <f>C31+C33+C35</f>
        <v>0</v>
      </c>
    </row>
    <row r="31" spans="1:3" s="241" customFormat="1" ht="25.5" customHeight="1">
      <c r="A31" s="292" t="s">
        <v>1362</v>
      </c>
      <c r="B31" s="251" t="s">
        <v>144</v>
      </c>
      <c r="C31" s="230">
        <f>SUM(C32)</f>
        <v>0</v>
      </c>
    </row>
    <row r="32" spans="1:3" s="245" customFormat="1" ht="25.5" customHeight="1">
      <c r="A32" s="281" t="s">
        <v>1363</v>
      </c>
      <c r="B32" s="232" t="s">
        <v>145</v>
      </c>
      <c r="C32" s="243"/>
    </row>
    <row r="33" spans="1:3" s="241" customFormat="1" ht="25.5" customHeight="1">
      <c r="A33" s="292" t="s">
        <v>1364</v>
      </c>
      <c r="B33" s="447" t="s">
        <v>146</v>
      </c>
      <c r="C33" s="448">
        <f>SUM(C34)</f>
        <v>0</v>
      </c>
    </row>
    <row r="34" spans="1:3" s="245" customFormat="1" ht="25.5" customHeight="1">
      <c r="A34" s="281" t="s">
        <v>1365</v>
      </c>
      <c r="B34" s="232" t="s">
        <v>147</v>
      </c>
      <c r="C34" s="243"/>
    </row>
    <row r="35" spans="1:3" s="241" customFormat="1" ht="25.5" customHeight="1">
      <c r="A35" s="292" t="s">
        <v>1366</v>
      </c>
      <c r="B35" s="251" t="s">
        <v>148</v>
      </c>
      <c r="C35" s="230">
        <f>SUM(C36)</f>
        <v>0</v>
      </c>
    </row>
    <row r="36" spans="1:3" s="245" customFormat="1" ht="25.5" customHeight="1">
      <c r="A36" s="281" t="s">
        <v>1367</v>
      </c>
      <c r="B36" s="232" t="s">
        <v>149</v>
      </c>
      <c r="C36" s="267"/>
    </row>
    <row r="37" spans="1:3" s="241" customFormat="1" ht="25.5" customHeight="1">
      <c r="A37" s="292" t="s">
        <v>1368</v>
      </c>
      <c r="B37" s="251" t="s">
        <v>150</v>
      </c>
      <c r="C37" s="230">
        <f>SUM(C38:C40)</f>
        <v>0</v>
      </c>
    </row>
    <row r="38" spans="1:3" s="245" customFormat="1" ht="25.5" customHeight="1">
      <c r="A38" s="281" t="s">
        <v>1369</v>
      </c>
      <c r="B38" s="232" t="s">
        <v>151</v>
      </c>
      <c r="C38" s="267"/>
    </row>
    <row r="39" spans="1:3" s="245" customFormat="1" ht="25.5" customHeight="1">
      <c r="A39" s="281" t="s">
        <v>1370</v>
      </c>
      <c r="B39" s="232" t="s">
        <v>152</v>
      </c>
      <c r="C39" s="267"/>
    </row>
    <row r="40" spans="1:3" s="245" customFormat="1" ht="25.5" customHeight="1">
      <c r="A40" s="281" t="s">
        <v>1371</v>
      </c>
      <c r="B40" s="232" t="s">
        <v>153</v>
      </c>
      <c r="C40" s="267"/>
    </row>
    <row r="41" spans="1:3" s="241" customFormat="1" ht="25.5" customHeight="1">
      <c r="A41" s="292" t="s">
        <v>1372</v>
      </c>
      <c r="B41" s="251" t="s">
        <v>154</v>
      </c>
      <c r="C41" s="230">
        <f>SUM(C42)</f>
        <v>0</v>
      </c>
    </row>
    <row r="42" spans="1:3" s="245" customFormat="1" ht="25.5" customHeight="1">
      <c r="A42" s="281" t="s">
        <v>1373</v>
      </c>
      <c r="B42" s="232" t="s">
        <v>155</v>
      </c>
      <c r="C42" s="267"/>
    </row>
    <row r="43" spans="1:3" s="241" customFormat="1" ht="25.5" customHeight="1">
      <c r="A43" s="291">
        <v>1.8</v>
      </c>
      <c r="B43" s="228" t="s">
        <v>156</v>
      </c>
      <c r="C43" s="229">
        <f>C44</f>
        <v>0</v>
      </c>
    </row>
    <row r="44" spans="1:3" s="241" customFormat="1" ht="25.5" customHeight="1">
      <c r="A44" s="292" t="s">
        <v>1374</v>
      </c>
      <c r="B44" s="251" t="s">
        <v>157</v>
      </c>
      <c r="C44" s="230">
        <f>SUM(C45:C46)</f>
        <v>0</v>
      </c>
    </row>
    <row r="45" spans="1:3" s="245" customFormat="1" ht="25.5" customHeight="1">
      <c r="A45" s="281" t="s">
        <v>1375</v>
      </c>
      <c r="B45" s="232" t="s">
        <v>157</v>
      </c>
      <c r="C45" s="267"/>
    </row>
    <row r="46" spans="1:3" s="245" customFormat="1" ht="25.5" customHeight="1">
      <c r="A46" s="281" t="s">
        <v>1376</v>
      </c>
      <c r="B46" s="232" t="s">
        <v>17</v>
      </c>
      <c r="C46" s="267"/>
    </row>
    <row r="47" spans="1:3" s="254" customFormat="1" ht="25.5" customHeight="1">
      <c r="A47" s="280">
        <v>2</v>
      </c>
      <c r="B47" s="252" t="s">
        <v>18</v>
      </c>
      <c r="C47" s="253">
        <f>SUM(C48+C49+C50+C51+C52)</f>
        <v>0</v>
      </c>
    </row>
    <row r="48" spans="1:3" s="233" customFormat="1" ht="25.5" customHeight="1">
      <c r="A48" s="291">
        <v>2.1</v>
      </c>
      <c r="B48" s="228" t="s">
        <v>158</v>
      </c>
    </row>
    <row r="49" spans="1:3" s="233" customFormat="1" ht="25.5" customHeight="1">
      <c r="A49" s="291">
        <v>2.2000000000000002</v>
      </c>
      <c r="B49" s="228" t="s">
        <v>159</v>
      </c>
    </row>
    <row r="50" spans="1:3" s="233" customFormat="1" ht="25.5" customHeight="1">
      <c r="A50" s="291">
        <v>2.2999999999999998</v>
      </c>
      <c r="B50" s="228" t="s">
        <v>160</v>
      </c>
    </row>
    <row r="51" spans="1:3" s="233" customFormat="1" ht="33" customHeight="1">
      <c r="A51" s="291">
        <v>2.4</v>
      </c>
      <c r="B51" s="228" t="s">
        <v>161</v>
      </c>
    </row>
    <row r="52" spans="1:3" s="233" customFormat="1" ht="25.5" customHeight="1">
      <c r="A52" s="291">
        <v>2.5</v>
      </c>
      <c r="B52" s="228" t="s">
        <v>162</v>
      </c>
    </row>
    <row r="53" spans="1:3" s="254" customFormat="1" ht="25.5" customHeight="1">
      <c r="A53" s="280">
        <v>3</v>
      </c>
      <c r="B53" s="255" t="s">
        <v>19</v>
      </c>
      <c r="C53" s="253">
        <f>C54</f>
        <v>0</v>
      </c>
    </row>
    <row r="54" spans="1:3" s="241" customFormat="1" ht="25.5" customHeight="1">
      <c r="A54" s="291">
        <v>3.1</v>
      </c>
      <c r="B54" s="228" t="s">
        <v>163</v>
      </c>
      <c r="C54" s="229">
        <f>SUM(C55)</f>
        <v>0</v>
      </c>
    </row>
    <row r="55" spans="1:3" s="241" customFormat="1" ht="25.5" customHeight="1">
      <c r="A55" s="292" t="s">
        <v>1377</v>
      </c>
      <c r="B55" s="251" t="s">
        <v>3</v>
      </c>
      <c r="C55" s="230">
        <f>SUM(C56)</f>
        <v>0</v>
      </c>
    </row>
    <row r="56" spans="1:3" s="245" customFormat="1" ht="25.5" customHeight="1">
      <c r="A56" s="281" t="s">
        <v>1378</v>
      </c>
      <c r="B56" s="232" t="s">
        <v>164</v>
      </c>
      <c r="C56" s="267"/>
    </row>
    <row r="57" spans="1:3" s="241" customFormat="1" ht="25.5" customHeight="1">
      <c r="A57" s="280">
        <v>4</v>
      </c>
      <c r="B57" s="256" t="s">
        <v>165</v>
      </c>
      <c r="C57" s="253">
        <f>C58+C78+C79+C159+C166</f>
        <v>0</v>
      </c>
    </row>
    <row r="58" spans="1:3" s="258" customFormat="1" ht="47.25" customHeight="1">
      <c r="A58" s="291">
        <v>4.0999999999999996</v>
      </c>
      <c r="B58" s="257" t="s">
        <v>166</v>
      </c>
      <c r="C58" s="229">
        <f>C59+C65+C67+C72</f>
        <v>0</v>
      </c>
    </row>
    <row r="59" spans="1:3" s="258" customFormat="1" ht="25.5" customHeight="1">
      <c r="A59" s="292" t="s">
        <v>1379</v>
      </c>
      <c r="B59" s="251" t="s">
        <v>167</v>
      </c>
      <c r="C59" s="230">
        <f>SUM(C60:C64)</f>
        <v>0</v>
      </c>
    </row>
    <row r="60" spans="1:3" s="245" customFormat="1" ht="25.5" customHeight="1">
      <c r="A60" s="281" t="s">
        <v>1380</v>
      </c>
      <c r="B60" s="232" t="s">
        <v>168</v>
      </c>
      <c r="C60" s="267"/>
    </row>
    <row r="61" spans="1:3" s="245" customFormat="1" ht="25.5" customHeight="1">
      <c r="A61" s="281" t="s">
        <v>1381</v>
      </c>
      <c r="B61" s="232" t="s">
        <v>169</v>
      </c>
      <c r="C61" s="267"/>
    </row>
    <row r="62" spans="1:3" s="245" customFormat="1" ht="25.5" customHeight="1">
      <c r="A62" s="281" t="s">
        <v>1382</v>
      </c>
      <c r="B62" s="232" t="s">
        <v>170</v>
      </c>
      <c r="C62" s="267"/>
    </row>
    <row r="63" spans="1:3" s="245" customFormat="1" ht="25.5" customHeight="1">
      <c r="A63" s="281" t="s">
        <v>1383</v>
      </c>
      <c r="B63" s="232" t="s">
        <v>171</v>
      </c>
      <c r="C63" s="267"/>
    </row>
    <row r="64" spans="1:3" s="245" customFormat="1" ht="25.5" customHeight="1">
      <c r="A64" s="281" t="s">
        <v>1384</v>
      </c>
      <c r="B64" s="232" t="s">
        <v>172</v>
      </c>
      <c r="C64" s="267"/>
    </row>
    <row r="65" spans="1:3" s="258" customFormat="1" ht="25.5" customHeight="1">
      <c r="A65" s="292" t="s">
        <v>1385</v>
      </c>
      <c r="B65" s="251" t="s">
        <v>173</v>
      </c>
      <c r="C65" s="230">
        <f>C66</f>
        <v>0</v>
      </c>
    </row>
    <row r="66" spans="1:3" s="245" customFormat="1" ht="25.5" customHeight="1">
      <c r="A66" s="281" t="s">
        <v>1386</v>
      </c>
      <c r="B66" s="232" t="s">
        <v>174</v>
      </c>
      <c r="C66" s="267"/>
    </row>
    <row r="67" spans="1:3" s="258" customFormat="1" ht="25.5" customHeight="1">
      <c r="A67" s="292" t="s">
        <v>1387</v>
      </c>
      <c r="B67" s="251" t="s">
        <v>175</v>
      </c>
      <c r="C67" s="259">
        <f>SUM(C68:C71)</f>
        <v>0</v>
      </c>
    </row>
    <row r="68" spans="1:3" s="245" customFormat="1" ht="25.5" customHeight="1">
      <c r="A68" s="281" t="s">
        <v>1388</v>
      </c>
      <c r="B68" s="232" t="s">
        <v>176</v>
      </c>
      <c r="C68" s="267"/>
    </row>
    <row r="69" spans="1:3" s="245" customFormat="1" ht="25.5" customHeight="1">
      <c r="A69" s="281" t="s">
        <v>1389</v>
      </c>
      <c r="B69" s="260" t="s">
        <v>177</v>
      </c>
      <c r="C69" s="267"/>
    </row>
    <row r="70" spans="1:3" s="245" customFormat="1" ht="25.5" customHeight="1">
      <c r="A70" s="281" t="s">
        <v>1390</v>
      </c>
      <c r="B70" s="232" t="s">
        <v>178</v>
      </c>
      <c r="C70" s="267"/>
    </row>
    <row r="71" spans="1:3" s="245" customFormat="1" ht="25.5" customHeight="1">
      <c r="A71" s="281" t="s">
        <v>1391</v>
      </c>
      <c r="B71" s="232" t="s">
        <v>179</v>
      </c>
      <c r="C71" s="267"/>
    </row>
    <row r="72" spans="1:3" s="258" customFormat="1" ht="35.25" customHeight="1">
      <c r="A72" s="292" t="s">
        <v>1392</v>
      </c>
      <c r="B72" s="251" t="s">
        <v>180</v>
      </c>
      <c r="C72" s="230">
        <f>SUM(C73:C77)</f>
        <v>0</v>
      </c>
    </row>
    <row r="73" spans="1:3" s="245" customFormat="1" ht="25.5" customHeight="1">
      <c r="A73" s="281" t="s">
        <v>1393</v>
      </c>
      <c r="B73" s="232" t="s">
        <v>181</v>
      </c>
      <c r="C73" s="267"/>
    </row>
    <row r="74" spans="1:3" s="245" customFormat="1" ht="25.5" customHeight="1">
      <c r="A74" s="281" t="s">
        <v>1394</v>
      </c>
      <c r="B74" s="232" t="s">
        <v>182</v>
      </c>
      <c r="C74" s="267"/>
    </row>
    <row r="75" spans="1:3" s="245" customFormat="1" ht="25.5" customHeight="1">
      <c r="A75" s="281" t="s">
        <v>1395</v>
      </c>
      <c r="B75" s="232" t="s">
        <v>183</v>
      </c>
      <c r="C75" s="267"/>
    </row>
    <row r="76" spans="1:3" s="245" customFormat="1" ht="25.5" customHeight="1">
      <c r="A76" s="281" t="s">
        <v>1396</v>
      </c>
      <c r="B76" s="232" t="s">
        <v>184</v>
      </c>
      <c r="C76" s="267"/>
    </row>
    <row r="77" spans="1:3" s="245" customFormat="1" ht="25.5" customHeight="1">
      <c r="A77" s="281" t="s">
        <v>1397</v>
      </c>
      <c r="B77" s="232" t="s">
        <v>185</v>
      </c>
      <c r="C77" s="267"/>
    </row>
    <row r="78" spans="1:3" s="245" customFormat="1" ht="25.5" customHeight="1">
      <c r="A78" s="291">
        <v>4.2</v>
      </c>
      <c r="B78" s="228" t="s">
        <v>186</v>
      </c>
      <c r="C78" s="229"/>
    </row>
    <row r="79" spans="1:3" s="258" customFormat="1" ht="25.5" customHeight="1">
      <c r="A79" s="291">
        <v>4.3</v>
      </c>
      <c r="B79" s="228" t="s">
        <v>187</v>
      </c>
      <c r="C79" s="229">
        <f>C80+C85+C89+C97+C102+C106+C110+C114+C119+C126+C135+C144+C148+C152</f>
        <v>0</v>
      </c>
    </row>
    <row r="80" spans="1:3" s="258" customFormat="1" ht="25.5" customHeight="1">
      <c r="A80" s="292" t="s">
        <v>1398</v>
      </c>
      <c r="B80" s="251" t="s">
        <v>188</v>
      </c>
      <c r="C80" s="230">
        <f>SUM(C81:C84)</f>
        <v>0</v>
      </c>
    </row>
    <row r="81" spans="1:3" s="245" customFormat="1" ht="25.5" customHeight="1">
      <c r="A81" s="281" t="s">
        <v>1399</v>
      </c>
      <c r="B81" s="232" t="s">
        <v>189</v>
      </c>
      <c r="C81" s="267"/>
    </row>
    <row r="82" spans="1:3" s="245" customFormat="1" ht="25.5" customHeight="1">
      <c r="A82" s="281" t="s">
        <v>1400</v>
      </c>
      <c r="B82" s="232" t="s">
        <v>190</v>
      </c>
      <c r="C82" s="267"/>
    </row>
    <row r="83" spans="1:3" s="245" customFormat="1" ht="25.5" customHeight="1">
      <c r="A83" s="281" t="s">
        <v>1401</v>
      </c>
      <c r="B83" s="232" t="s">
        <v>191</v>
      </c>
      <c r="C83" s="267"/>
    </row>
    <row r="84" spans="1:3" s="245" customFormat="1" ht="25.5" customHeight="1">
      <c r="A84" s="281" t="s">
        <v>1402</v>
      </c>
      <c r="B84" s="232" t="s">
        <v>192</v>
      </c>
      <c r="C84" s="267"/>
    </row>
    <row r="85" spans="1:3" s="258" customFormat="1" ht="25.5" customHeight="1">
      <c r="A85" s="292" t="s">
        <v>1403</v>
      </c>
      <c r="B85" s="251" t="s">
        <v>193</v>
      </c>
      <c r="C85" s="261">
        <f>SUM(C86:C88)</f>
        <v>0</v>
      </c>
    </row>
    <row r="86" spans="1:3" s="246" customFormat="1" ht="25.5" customHeight="1">
      <c r="A86" s="281" t="s">
        <v>1404</v>
      </c>
      <c r="B86" s="262" t="s">
        <v>194</v>
      </c>
      <c r="C86" s="267"/>
    </row>
    <row r="87" spans="1:3" s="246" customFormat="1" ht="25.5" customHeight="1">
      <c r="A87" s="281" t="s">
        <v>1405</v>
      </c>
      <c r="B87" s="262" t="s">
        <v>195</v>
      </c>
      <c r="C87" s="267"/>
    </row>
    <row r="88" spans="1:3" s="246" customFormat="1" ht="25.5" customHeight="1">
      <c r="A88" s="281" t="s">
        <v>1406</v>
      </c>
      <c r="B88" s="262" t="s">
        <v>196</v>
      </c>
      <c r="C88" s="267"/>
    </row>
    <row r="89" spans="1:3" s="241" customFormat="1" ht="32.25" customHeight="1">
      <c r="A89" s="292" t="s">
        <v>1407</v>
      </c>
      <c r="B89" s="251" t="s">
        <v>197</v>
      </c>
      <c r="C89" s="230">
        <f>SUM(C90:C96)</f>
        <v>0</v>
      </c>
    </row>
    <row r="90" spans="1:3" s="246" customFormat="1" ht="25.5" customHeight="1">
      <c r="A90" s="281" t="s">
        <v>1408</v>
      </c>
      <c r="B90" s="262" t="s">
        <v>198</v>
      </c>
      <c r="C90" s="267"/>
    </row>
    <row r="91" spans="1:3" s="246" customFormat="1" ht="25.5" customHeight="1">
      <c r="A91" s="281" t="s">
        <v>1409</v>
      </c>
      <c r="B91" s="262" t="s">
        <v>199</v>
      </c>
      <c r="C91" s="267"/>
    </row>
    <row r="92" spans="1:3" s="246" customFormat="1" ht="25.5" customHeight="1">
      <c r="A92" s="281" t="s">
        <v>1576</v>
      </c>
      <c r="B92" s="262" t="s">
        <v>200</v>
      </c>
      <c r="C92" s="267"/>
    </row>
    <row r="93" spans="1:3" s="246" customFormat="1" ht="25.5" customHeight="1">
      <c r="A93" s="281" t="s">
        <v>1410</v>
      </c>
      <c r="B93" s="262" t="s">
        <v>201</v>
      </c>
      <c r="C93" s="267"/>
    </row>
    <row r="94" spans="1:3" s="246" customFormat="1" ht="25.5" customHeight="1">
      <c r="A94" s="281" t="s">
        <v>1411</v>
      </c>
      <c r="B94" s="262" t="s">
        <v>202</v>
      </c>
      <c r="C94" s="267"/>
    </row>
    <row r="95" spans="1:3" s="246" customFormat="1" ht="25.5" customHeight="1">
      <c r="A95" s="281" t="s">
        <v>1412</v>
      </c>
      <c r="B95" s="262" t="s">
        <v>203</v>
      </c>
      <c r="C95" s="267"/>
    </row>
    <row r="96" spans="1:3" s="246" customFormat="1" ht="25.5" customHeight="1">
      <c r="A96" s="281" t="s">
        <v>1413</v>
      </c>
      <c r="B96" s="262" t="s">
        <v>204</v>
      </c>
      <c r="C96" s="267"/>
    </row>
    <row r="97" spans="1:3" s="263" customFormat="1" ht="25.5" customHeight="1">
      <c r="A97" s="292" t="s">
        <v>1414</v>
      </c>
      <c r="B97" s="251" t="s">
        <v>205</v>
      </c>
      <c r="C97" s="230">
        <f>SUM(C98:C101)</f>
        <v>0</v>
      </c>
    </row>
    <row r="98" spans="1:3" s="246" customFormat="1" ht="25.5" customHeight="1">
      <c r="A98" s="281" t="s">
        <v>1415</v>
      </c>
      <c r="B98" s="262" t="s">
        <v>206</v>
      </c>
      <c r="C98" s="267"/>
    </row>
    <row r="99" spans="1:3" s="246" customFormat="1" ht="25.5" customHeight="1">
      <c r="A99" s="281" t="s">
        <v>1416</v>
      </c>
      <c r="B99" s="262" t="s">
        <v>207</v>
      </c>
      <c r="C99" s="267"/>
    </row>
    <row r="100" spans="1:3" s="246" customFormat="1" ht="25.5" customHeight="1">
      <c r="A100" s="281" t="s">
        <v>1417</v>
      </c>
      <c r="B100" s="262" t="s">
        <v>208</v>
      </c>
      <c r="C100" s="267"/>
    </row>
    <row r="101" spans="1:3" s="246" customFormat="1" ht="25.5" customHeight="1">
      <c r="A101" s="281" t="s">
        <v>1418</v>
      </c>
      <c r="B101" s="262" t="s">
        <v>209</v>
      </c>
      <c r="C101" s="267"/>
    </row>
    <row r="102" spans="1:3" s="258" customFormat="1" ht="25.5" customHeight="1">
      <c r="A102" s="292" t="s">
        <v>1419</v>
      </c>
      <c r="B102" s="251" t="s">
        <v>210</v>
      </c>
      <c r="C102" s="230">
        <f>SUM(C103:C105)</f>
        <v>0</v>
      </c>
    </row>
    <row r="103" spans="1:3" s="245" customFormat="1" ht="25.5" customHeight="1">
      <c r="A103" s="281" t="s">
        <v>1577</v>
      </c>
      <c r="B103" s="264" t="s">
        <v>211</v>
      </c>
      <c r="C103" s="267"/>
    </row>
    <row r="104" spans="1:3" s="245" customFormat="1" ht="25.5" customHeight="1">
      <c r="A104" s="281" t="s">
        <v>1578</v>
      </c>
      <c r="B104" s="264" t="s">
        <v>212</v>
      </c>
      <c r="C104" s="267"/>
    </row>
    <row r="105" spans="1:3" s="245" customFormat="1" ht="25.5" customHeight="1">
      <c r="A105" s="281" t="s">
        <v>1579</v>
      </c>
      <c r="B105" s="264" t="s">
        <v>213</v>
      </c>
      <c r="C105" s="267"/>
    </row>
    <row r="106" spans="1:3" s="258" customFormat="1" ht="25.5" customHeight="1">
      <c r="A106" s="292" t="s">
        <v>1420</v>
      </c>
      <c r="B106" s="251" t="s">
        <v>1555</v>
      </c>
      <c r="C106" s="230">
        <f>SUM(C107:C109)</f>
        <v>0</v>
      </c>
    </row>
    <row r="107" spans="1:3" s="245" customFormat="1" ht="25.5" customHeight="1">
      <c r="A107" s="281" t="s">
        <v>1421</v>
      </c>
      <c r="B107" s="264" t="s">
        <v>214</v>
      </c>
      <c r="C107" s="267"/>
    </row>
    <row r="108" spans="1:3" s="245" customFormat="1" ht="25.5" customHeight="1">
      <c r="A108" s="281" t="s">
        <v>1422</v>
      </c>
      <c r="B108" s="264" t="s">
        <v>215</v>
      </c>
      <c r="C108" s="267"/>
    </row>
    <row r="109" spans="1:3" s="245" customFormat="1" ht="25.5" customHeight="1">
      <c r="A109" s="281" t="s">
        <v>1423</v>
      </c>
      <c r="B109" s="264" t="s">
        <v>216</v>
      </c>
      <c r="C109" s="267"/>
    </row>
    <row r="110" spans="1:3" s="258" customFormat="1" ht="25.5" customHeight="1">
      <c r="A110" s="292" t="s">
        <v>1424</v>
      </c>
      <c r="B110" s="251" t="s">
        <v>1558</v>
      </c>
      <c r="C110" s="230">
        <f>SUM(C111:C113)</f>
        <v>0</v>
      </c>
    </row>
    <row r="111" spans="1:3" s="245" customFormat="1" ht="25.5" customHeight="1">
      <c r="A111" s="281" t="s">
        <v>1425</v>
      </c>
      <c r="B111" s="264" t="s">
        <v>1559</v>
      </c>
      <c r="C111" s="267"/>
    </row>
    <row r="112" spans="1:3" s="245" customFormat="1" ht="38.25" customHeight="1">
      <c r="A112" s="281" t="s">
        <v>1426</v>
      </c>
      <c r="B112" s="264" t="s">
        <v>1561</v>
      </c>
      <c r="C112" s="267"/>
    </row>
    <row r="113" spans="1:3" s="245" customFormat="1" ht="35.25" customHeight="1">
      <c r="A113" s="281" t="s">
        <v>1427</v>
      </c>
      <c r="B113" s="264" t="s">
        <v>1560</v>
      </c>
      <c r="C113" s="267"/>
    </row>
    <row r="114" spans="1:3" s="258" customFormat="1" ht="25.5" customHeight="1">
      <c r="A114" s="292" t="s">
        <v>1428</v>
      </c>
      <c r="B114" s="251" t="s">
        <v>217</v>
      </c>
      <c r="C114" s="230">
        <f>SUM(C115:C118)</f>
        <v>0</v>
      </c>
    </row>
    <row r="115" spans="1:3" s="245" customFormat="1" ht="25.5" customHeight="1">
      <c r="A115" s="281" t="s">
        <v>1429</v>
      </c>
      <c r="B115" s="232" t="s">
        <v>218</v>
      </c>
      <c r="C115" s="267"/>
    </row>
    <row r="116" spans="1:3" s="245" customFormat="1" ht="25.5" customHeight="1">
      <c r="A116" s="281" t="s">
        <v>1430</v>
      </c>
      <c r="B116" s="232" t="s">
        <v>219</v>
      </c>
      <c r="C116" s="267"/>
    </row>
    <row r="117" spans="1:3" s="245" customFormat="1" ht="25.5" customHeight="1">
      <c r="A117" s="281" t="s">
        <v>1431</v>
      </c>
      <c r="B117" s="232" t="s">
        <v>220</v>
      </c>
      <c r="C117" s="267"/>
    </row>
    <row r="118" spans="1:3" s="245" customFormat="1" ht="25.5" customHeight="1">
      <c r="A118" s="281" t="s">
        <v>1432</v>
      </c>
      <c r="B118" s="232" t="s">
        <v>221</v>
      </c>
      <c r="C118" s="267"/>
    </row>
    <row r="119" spans="1:3" s="258" customFormat="1" ht="33.75" customHeight="1">
      <c r="A119" s="292" t="s">
        <v>1433</v>
      </c>
      <c r="B119" s="251" t="s">
        <v>222</v>
      </c>
      <c r="C119" s="230">
        <f>SUM(C120:C125)</f>
        <v>0</v>
      </c>
    </row>
    <row r="120" spans="1:3" s="245" customFormat="1" ht="25.5" customHeight="1">
      <c r="A120" s="281" t="s">
        <v>1434</v>
      </c>
      <c r="B120" s="232" t="s">
        <v>223</v>
      </c>
      <c r="C120" s="267"/>
    </row>
    <row r="121" spans="1:3" s="245" customFormat="1" ht="25.5" customHeight="1">
      <c r="A121" s="281" t="s">
        <v>1435</v>
      </c>
      <c r="B121" s="232" t="s">
        <v>224</v>
      </c>
      <c r="C121" s="267"/>
    </row>
    <row r="122" spans="1:3" s="245" customFormat="1" ht="25.5" customHeight="1">
      <c r="A122" s="281" t="s">
        <v>1436</v>
      </c>
      <c r="B122" s="232" t="s">
        <v>225</v>
      </c>
      <c r="C122" s="267"/>
    </row>
    <row r="123" spans="1:3" s="245" customFormat="1" ht="25.5" customHeight="1">
      <c r="A123" s="281" t="s">
        <v>1437</v>
      </c>
      <c r="B123" s="232" t="s">
        <v>226</v>
      </c>
      <c r="C123" s="267"/>
    </row>
    <row r="124" spans="1:3" s="245" customFormat="1" ht="25.5" customHeight="1">
      <c r="A124" s="281" t="s">
        <v>1438</v>
      </c>
      <c r="B124" s="232" t="s">
        <v>227</v>
      </c>
      <c r="C124" s="267"/>
    </row>
    <row r="125" spans="1:3" s="245" customFormat="1" ht="25.5" customHeight="1">
      <c r="A125" s="281" t="s">
        <v>1562</v>
      </c>
      <c r="B125" s="232" t="s">
        <v>209</v>
      </c>
      <c r="C125" s="267"/>
    </row>
    <row r="126" spans="1:3" s="258" customFormat="1" ht="25.5" customHeight="1">
      <c r="A126" s="292" t="s">
        <v>1439</v>
      </c>
      <c r="B126" s="251" t="s">
        <v>1556</v>
      </c>
      <c r="C126" s="230">
        <f>SUM(C127:C134)</f>
        <v>0</v>
      </c>
    </row>
    <row r="127" spans="1:3" s="245" customFormat="1" ht="25.5" customHeight="1">
      <c r="A127" s="281" t="s">
        <v>1440</v>
      </c>
      <c r="B127" s="232" t="s">
        <v>228</v>
      </c>
      <c r="C127" s="267"/>
    </row>
    <row r="128" spans="1:3" s="245" customFormat="1" ht="25.5" customHeight="1">
      <c r="A128" s="281" t="s">
        <v>1441</v>
      </c>
      <c r="B128" s="232" t="s">
        <v>229</v>
      </c>
      <c r="C128" s="267"/>
    </row>
    <row r="129" spans="1:3" s="245" customFormat="1" ht="25.5" customHeight="1">
      <c r="A129" s="281" t="s">
        <v>1442</v>
      </c>
      <c r="B129" s="232" t="s">
        <v>230</v>
      </c>
      <c r="C129" s="267"/>
    </row>
    <row r="130" spans="1:3" s="245" customFormat="1" ht="25.5" customHeight="1">
      <c r="A130" s="281" t="s">
        <v>1443</v>
      </c>
      <c r="B130" s="232" t="s">
        <v>231</v>
      </c>
      <c r="C130" s="267"/>
    </row>
    <row r="131" spans="1:3" s="245" customFormat="1" ht="25.5" customHeight="1">
      <c r="A131" s="281" t="s">
        <v>1444</v>
      </c>
      <c r="B131" s="232" t="s">
        <v>232</v>
      </c>
      <c r="C131" s="267"/>
    </row>
    <row r="132" spans="1:3" s="245" customFormat="1" ht="25.5" customHeight="1">
      <c r="A132" s="281" t="s">
        <v>1445</v>
      </c>
      <c r="B132" s="232" t="s">
        <v>233</v>
      </c>
      <c r="C132" s="267"/>
    </row>
    <row r="133" spans="1:3" s="245" customFormat="1" ht="25.5" customHeight="1">
      <c r="A133" s="281" t="s">
        <v>1446</v>
      </c>
      <c r="B133" s="232" t="s">
        <v>234</v>
      </c>
      <c r="C133" s="267"/>
    </row>
    <row r="134" spans="1:3" s="245" customFormat="1" ht="25.5" customHeight="1">
      <c r="A134" s="281" t="s">
        <v>1563</v>
      </c>
      <c r="B134" s="232" t="s">
        <v>235</v>
      </c>
      <c r="C134" s="267"/>
    </row>
    <row r="135" spans="1:3" s="258" customFormat="1" ht="25.5" customHeight="1">
      <c r="A135" s="292" t="s">
        <v>1447</v>
      </c>
      <c r="B135" s="251" t="s">
        <v>236</v>
      </c>
      <c r="C135" s="230">
        <f>SUM(C136:C143)</f>
        <v>0</v>
      </c>
    </row>
    <row r="136" spans="1:3" s="245" customFormat="1" ht="25.5" customHeight="1">
      <c r="A136" s="281" t="s">
        <v>1448</v>
      </c>
      <c r="B136" s="232" t="s">
        <v>237</v>
      </c>
      <c r="C136" s="267"/>
    </row>
    <row r="137" spans="1:3" s="245" customFormat="1" ht="25.5" customHeight="1">
      <c r="A137" s="281" t="s">
        <v>1449</v>
      </c>
      <c r="B137" s="232" t="s">
        <v>238</v>
      </c>
      <c r="C137" s="267"/>
    </row>
    <row r="138" spans="1:3" s="245" customFormat="1" ht="25.5" customHeight="1">
      <c r="A138" s="281" t="s">
        <v>1450</v>
      </c>
      <c r="B138" s="232" t="s">
        <v>239</v>
      </c>
      <c r="C138" s="267"/>
    </row>
    <row r="139" spans="1:3" s="245" customFormat="1" ht="25.5" customHeight="1">
      <c r="A139" s="281" t="s">
        <v>1564</v>
      </c>
      <c r="B139" s="232" t="s">
        <v>240</v>
      </c>
      <c r="C139" s="267"/>
    </row>
    <row r="140" spans="1:3" s="245" customFormat="1" ht="25.5" customHeight="1">
      <c r="A140" s="281" t="s">
        <v>1565</v>
      </c>
      <c r="B140" s="232" t="s">
        <v>241</v>
      </c>
      <c r="C140" s="267"/>
    </row>
    <row r="141" spans="1:3" s="245" customFormat="1" ht="25.5" customHeight="1">
      <c r="A141" s="281" t="s">
        <v>1566</v>
      </c>
      <c r="B141" s="232" t="s">
        <v>242</v>
      </c>
      <c r="C141" s="267"/>
    </row>
    <row r="142" spans="1:3" s="245" customFormat="1" ht="25.5" customHeight="1">
      <c r="A142" s="281" t="s">
        <v>1567</v>
      </c>
      <c r="B142" s="232" t="s">
        <v>243</v>
      </c>
      <c r="C142" s="267"/>
    </row>
    <row r="143" spans="1:3" s="245" customFormat="1" ht="25.5" customHeight="1">
      <c r="A143" s="281" t="s">
        <v>1568</v>
      </c>
      <c r="B143" s="232" t="s">
        <v>244</v>
      </c>
      <c r="C143" s="267"/>
    </row>
    <row r="144" spans="1:3" s="258" customFormat="1" ht="25.5" customHeight="1">
      <c r="A144" s="292" t="s">
        <v>1451</v>
      </c>
      <c r="B144" s="251" t="s">
        <v>245</v>
      </c>
      <c r="C144" s="230">
        <f>SUM(C145:C147)</f>
        <v>0</v>
      </c>
    </row>
    <row r="145" spans="1:3" s="245" customFormat="1" ht="25.5" customHeight="1">
      <c r="A145" s="281" t="s">
        <v>1452</v>
      </c>
      <c r="B145" s="232" t="s">
        <v>246</v>
      </c>
      <c r="C145" s="267"/>
    </row>
    <row r="146" spans="1:3" s="245" customFormat="1" ht="25.5" customHeight="1">
      <c r="A146" s="281" t="s">
        <v>1580</v>
      </c>
      <c r="B146" s="232" t="s">
        <v>247</v>
      </c>
      <c r="C146" s="267"/>
    </row>
    <row r="147" spans="1:3" s="245" customFormat="1" ht="25.5" customHeight="1">
      <c r="A147" s="281" t="s">
        <v>1453</v>
      </c>
      <c r="B147" s="232" t="s">
        <v>248</v>
      </c>
      <c r="C147" s="267"/>
    </row>
    <row r="148" spans="1:3" s="258" customFormat="1" ht="25.5" customHeight="1">
      <c r="A148" s="292" t="s">
        <v>1454</v>
      </c>
      <c r="B148" s="251" t="s">
        <v>249</v>
      </c>
      <c r="C148" s="230">
        <f>SUM(C149:C151)</f>
        <v>0</v>
      </c>
    </row>
    <row r="149" spans="1:3" s="245" customFormat="1" ht="25.5" customHeight="1">
      <c r="A149" s="281" t="s">
        <v>1455</v>
      </c>
      <c r="B149" s="232" t="s">
        <v>250</v>
      </c>
      <c r="C149" s="267"/>
    </row>
    <row r="150" spans="1:3" s="245" customFormat="1" ht="25.5" customHeight="1">
      <c r="A150" s="281" t="s">
        <v>1456</v>
      </c>
      <c r="B150" s="232" t="s">
        <v>251</v>
      </c>
      <c r="C150" s="267"/>
    </row>
    <row r="151" spans="1:3" s="245" customFormat="1" ht="25.5" customHeight="1">
      <c r="A151" s="281" t="s">
        <v>1457</v>
      </c>
      <c r="B151" s="232" t="s">
        <v>252</v>
      </c>
      <c r="C151" s="267"/>
    </row>
    <row r="152" spans="1:3" s="241" customFormat="1" ht="25.5" customHeight="1">
      <c r="A152" s="292" t="s">
        <v>1569</v>
      </c>
      <c r="B152" s="251" t="s">
        <v>253</v>
      </c>
      <c r="C152" s="230">
        <f>SUM(C153:C158)</f>
        <v>0</v>
      </c>
    </row>
    <row r="153" spans="1:3" s="245" customFormat="1" ht="25.5" customHeight="1">
      <c r="A153" s="281" t="s">
        <v>1570</v>
      </c>
      <c r="B153" s="232" t="s">
        <v>254</v>
      </c>
      <c r="C153" s="267"/>
    </row>
    <row r="154" spans="1:3" s="245" customFormat="1" ht="25.5" customHeight="1">
      <c r="A154" s="281" t="s">
        <v>1571</v>
      </c>
      <c r="B154" s="232" t="s">
        <v>255</v>
      </c>
      <c r="C154" s="267"/>
    </row>
    <row r="155" spans="1:3" s="245" customFormat="1" ht="25.5" customHeight="1">
      <c r="A155" s="281" t="s">
        <v>1572</v>
      </c>
      <c r="B155" s="232" t="s">
        <v>256</v>
      </c>
      <c r="C155" s="267"/>
    </row>
    <row r="156" spans="1:3" s="245" customFormat="1" ht="25.5" customHeight="1">
      <c r="A156" s="281" t="s">
        <v>1573</v>
      </c>
      <c r="B156" s="232" t="s">
        <v>257</v>
      </c>
      <c r="C156" s="267"/>
    </row>
    <row r="157" spans="1:3" s="245" customFormat="1" ht="25.5" customHeight="1">
      <c r="A157" s="281" t="s">
        <v>1574</v>
      </c>
      <c r="B157" s="232" t="s">
        <v>258</v>
      </c>
      <c r="C157" s="267"/>
    </row>
    <row r="158" spans="1:3" s="245" customFormat="1" ht="25.5" customHeight="1">
      <c r="A158" s="281" t="s">
        <v>1575</v>
      </c>
      <c r="B158" s="232" t="s">
        <v>259</v>
      </c>
      <c r="C158" s="267"/>
    </row>
    <row r="159" spans="1:3" s="241" customFormat="1" ht="25.5" customHeight="1">
      <c r="A159" s="291">
        <v>4.4000000000000004</v>
      </c>
      <c r="B159" s="257" t="s">
        <v>260</v>
      </c>
      <c r="C159" s="229">
        <f>C160</f>
        <v>0</v>
      </c>
    </row>
    <row r="160" spans="1:3" s="241" customFormat="1" ht="25.5" customHeight="1">
      <c r="A160" s="292" t="s">
        <v>1458</v>
      </c>
      <c r="B160" s="251" t="s">
        <v>261</v>
      </c>
      <c r="C160" s="230">
        <f>SUM(C161:C165)</f>
        <v>0</v>
      </c>
    </row>
    <row r="161" spans="1:3" s="245" customFormat="1" ht="25.5" customHeight="1">
      <c r="A161" s="281" t="s">
        <v>1459</v>
      </c>
      <c r="B161" s="264" t="s">
        <v>262</v>
      </c>
      <c r="C161" s="267"/>
    </row>
    <row r="162" spans="1:3" s="245" customFormat="1" ht="25.5" customHeight="1">
      <c r="A162" s="281" t="s">
        <v>1460</v>
      </c>
      <c r="B162" s="264" t="s">
        <v>263</v>
      </c>
      <c r="C162" s="267"/>
    </row>
    <row r="163" spans="1:3" s="245" customFormat="1" ht="25.5" customHeight="1">
      <c r="A163" s="281" t="s">
        <v>1461</v>
      </c>
      <c r="B163" s="264" t="s">
        <v>264</v>
      </c>
      <c r="C163" s="267"/>
    </row>
    <row r="164" spans="1:3" s="245" customFormat="1" ht="25.5" customHeight="1">
      <c r="A164" s="281" t="s">
        <v>1462</v>
      </c>
      <c r="B164" s="264" t="s">
        <v>265</v>
      </c>
      <c r="C164" s="267"/>
    </row>
    <row r="165" spans="1:3" s="245" customFormat="1" ht="25.5" customHeight="1">
      <c r="A165" s="281" t="s">
        <v>1463</v>
      </c>
      <c r="B165" s="264" t="s">
        <v>266</v>
      </c>
      <c r="C165" s="267"/>
    </row>
    <row r="166" spans="1:3" s="258" customFormat="1" ht="25.5" customHeight="1">
      <c r="A166" s="291">
        <v>4.5</v>
      </c>
      <c r="B166" s="228" t="s">
        <v>267</v>
      </c>
      <c r="C166" s="229">
        <f>C167+C169+C171+C173+C177</f>
        <v>0</v>
      </c>
    </row>
    <row r="167" spans="1:3" s="258" customFormat="1" ht="25.5" customHeight="1">
      <c r="A167" s="292" t="s">
        <v>1464</v>
      </c>
      <c r="B167" s="250" t="s">
        <v>144</v>
      </c>
      <c r="C167" s="230">
        <f>SUM(C168)</f>
        <v>0</v>
      </c>
    </row>
    <row r="168" spans="1:3" s="245" customFormat="1" ht="25.5" customHeight="1">
      <c r="A168" s="281" t="s">
        <v>1465</v>
      </c>
      <c r="B168" s="232" t="s">
        <v>145</v>
      </c>
      <c r="C168" s="267"/>
    </row>
    <row r="169" spans="1:3" s="258" customFormat="1" ht="25.5" customHeight="1">
      <c r="A169" s="292" t="s">
        <v>1466</v>
      </c>
      <c r="B169" s="251" t="s">
        <v>146</v>
      </c>
      <c r="C169" s="230">
        <f>SUM(C170)</f>
        <v>0</v>
      </c>
    </row>
    <row r="170" spans="1:3" s="245" customFormat="1" ht="25.5" customHeight="1">
      <c r="A170" s="281" t="s">
        <v>1467</v>
      </c>
      <c r="B170" s="232" t="s">
        <v>147</v>
      </c>
      <c r="C170" s="267"/>
    </row>
    <row r="171" spans="1:3" s="258" customFormat="1" ht="25.5" customHeight="1">
      <c r="A171" s="292" t="s">
        <v>1468</v>
      </c>
      <c r="B171" s="251" t="s">
        <v>148</v>
      </c>
      <c r="C171" s="230">
        <f>SUM(C172)</f>
        <v>0</v>
      </c>
    </row>
    <row r="172" spans="1:3" s="245" customFormat="1" ht="25.5" customHeight="1">
      <c r="A172" s="281" t="s">
        <v>1469</v>
      </c>
      <c r="B172" s="232" t="s">
        <v>149</v>
      </c>
      <c r="C172" s="265"/>
    </row>
    <row r="173" spans="1:3" s="258" customFormat="1" ht="25.5" customHeight="1">
      <c r="A173" s="292" t="s">
        <v>1470</v>
      </c>
      <c r="B173" s="251" t="s">
        <v>150</v>
      </c>
      <c r="C173" s="230">
        <f>SUM(C174:C176)</f>
        <v>0</v>
      </c>
    </row>
    <row r="174" spans="1:3" s="245" customFormat="1" ht="25.5" customHeight="1">
      <c r="A174" s="281" t="s">
        <v>1471</v>
      </c>
      <c r="B174" s="232" t="s">
        <v>151</v>
      </c>
      <c r="C174" s="267"/>
    </row>
    <row r="175" spans="1:3" s="245" customFormat="1" ht="25.5" customHeight="1">
      <c r="A175" s="281" t="s">
        <v>1472</v>
      </c>
      <c r="B175" s="232" t="s">
        <v>152</v>
      </c>
      <c r="C175" s="267"/>
    </row>
    <row r="176" spans="1:3" s="245" customFormat="1" ht="25.5" customHeight="1">
      <c r="A176" s="281" t="s">
        <v>1473</v>
      </c>
      <c r="B176" s="232" t="s">
        <v>153</v>
      </c>
      <c r="C176" s="267"/>
    </row>
    <row r="177" spans="1:3" s="258" customFormat="1" ht="25.5" customHeight="1">
      <c r="A177" s="292" t="s">
        <v>1474</v>
      </c>
      <c r="B177" s="251" t="s">
        <v>154</v>
      </c>
      <c r="C177" s="230">
        <f>SUM(C178)</f>
        <v>0</v>
      </c>
    </row>
    <row r="178" spans="1:3" s="245" customFormat="1" ht="25.5" customHeight="1">
      <c r="A178" s="281" t="s">
        <v>1475</v>
      </c>
      <c r="B178" s="232" t="s">
        <v>155</v>
      </c>
      <c r="C178" s="267"/>
    </row>
    <row r="179" spans="1:3" s="258" customFormat="1" ht="25.5" customHeight="1">
      <c r="A179" s="280">
        <v>5</v>
      </c>
      <c r="B179" s="252" t="s">
        <v>22</v>
      </c>
      <c r="C179" s="253">
        <f>C180+C202+C205</f>
        <v>0</v>
      </c>
    </row>
    <row r="180" spans="1:3" s="258" customFormat="1" ht="25.5" customHeight="1">
      <c r="A180" s="291">
        <v>5.0999999999999996</v>
      </c>
      <c r="B180" s="257" t="s">
        <v>268</v>
      </c>
      <c r="C180" s="229">
        <f>C181+C187+C192</f>
        <v>0</v>
      </c>
    </row>
    <row r="181" spans="1:3" s="258" customFormat="1" ht="35.25" customHeight="1">
      <c r="A181" s="292" t="s">
        <v>1476</v>
      </c>
      <c r="B181" s="251" t="s">
        <v>269</v>
      </c>
      <c r="C181" s="230">
        <f>SUM(C182:C186)</f>
        <v>0</v>
      </c>
    </row>
    <row r="182" spans="1:3" s="245" customFormat="1" ht="25.5" customHeight="1">
      <c r="A182" s="281" t="s">
        <v>1477</v>
      </c>
      <c r="B182" s="232" t="s">
        <v>181</v>
      </c>
      <c r="C182" s="267"/>
    </row>
    <row r="183" spans="1:3" s="245" customFormat="1" ht="25.5" customHeight="1">
      <c r="A183" s="281" t="s">
        <v>1478</v>
      </c>
      <c r="B183" s="232" t="s">
        <v>182</v>
      </c>
      <c r="C183" s="267"/>
    </row>
    <row r="184" spans="1:3" s="245" customFormat="1" ht="25.5" customHeight="1">
      <c r="A184" s="281" t="s">
        <v>1479</v>
      </c>
      <c r="B184" s="232" t="s">
        <v>183</v>
      </c>
      <c r="C184" s="267"/>
    </row>
    <row r="185" spans="1:3" s="245" customFormat="1" ht="25.5" customHeight="1">
      <c r="A185" s="281" t="s">
        <v>1480</v>
      </c>
      <c r="B185" s="232" t="s">
        <v>184</v>
      </c>
      <c r="C185" s="267"/>
    </row>
    <row r="186" spans="1:3" s="245" customFormat="1" ht="25.5" customHeight="1">
      <c r="A186" s="281" t="s">
        <v>1481</v>
      </c>
      <c r="B186" s="232" t="s">
        <v>185</v>
      </c>
      <c r="C186" s="267"/>
    </row>
    <row r="187" spans="1:3" s="258" customFormat="1" ht="25.5" customHeight="1">
      <c r="A187" s="292" t="s">
        <v>1482</v>
      </c>
      <c r="B187" s="251" t="s">
        <v>270</v>
      </c>
      <c r="C187" s="266">
        <f>SUM(C188:C191)</f>
        <v>0</v>
      </c>
    </row>
    <row r="188" spans="1:3" s="245" customFormat="1" ht="25.5" customHeight="1">
      <c r="A188" s="281" t="s">
        <v>1483</v>
      </c>
      <c r="B188" s="232" t="s">
        <v>176</v>
      </c>
      <c r="C188" s="267"/>
    </row>
    <row r="189" spans="1:3" s="245" customFormat="1" ht="25.5" customHeight="1">
      <c r="A189" s="281" t="s">
        <v>1484</v>
      </c>
      <c r="B189" s="232" t="s">
        <v>177</v>
      </c>
      <c r="C189" s="267"/>
    </row>
    <row r="190" spans="1:3" s="245" customFormat="1" ht="25.5" customHeight="1">
      <c r="A190" s="281" t="s">
        <v>1485</v>
      </c>
      <c r="B190" s="232" t="s">
        <v>178</v>
      </c>
      <c r="C190" s="267"/>
    </row>
    <row r="191" spans="1:3" s="245" customFormat="1" ht="25.5" customHeight="1">
      <c r="A191" s="281" t="s">
        <v>1486</v>
      </c>
      <c r="B191" s="232" t="s">
        <v>179</v>
      </c>
      <c r="C191" s="267"/>
    </row>
    <row r="192" spans="1:3" s="258" customFormat="1" ht="25.5" customHeight="1">
      <c r="A192" s="292" t="s">
        <v>1487</v>
      </c>
      <c r="B192" s="251" t="s">
        <v>271</v>
      </c>
      <c r="C192" s="230">
        <f>SUM(C193:C201)</f>
        <v>0</v>
      </c>
    </row>
    <row r="193" spans="1:3" s="245" customFormat="1" ht="25.5" customHeight="1">
      <c r="A193" s="281" t="s">
        <v>1488</v>
      </c>
      <c r="B193" s="264" t="s">
        <v>272</v>
      </c>
      <c r="C193" s="267"/>
    </row>
    <row r="194" spans="1:3" s="245" customFormat="1" ht="25.5" customHeight="1">
      <c r="A194" s="281" t="s">
        <v>1489</v>
      </c>
      <c r="B194" s="264" t="s">
        <v>273</v>
      </c>
      <c r="C194" s="267"/>
    </row>
    <row r="195" spans="1:3" s="245" customFormat="1" ht="25.5" customHeight="1">
      <c r="A195" s="281" t="s">
        <v>1490</v>
      </c>
      <c r="B195" s="264" t="s">
        <v>274</v>
      </c>
      <c r="C195" s="267"/>
    </row>
    <row r="196" spans="1:3" s="245" customFormat="1" ht="25.5" customHeight="1">
      <c r="A196" s="281" t="s">
        <v>1491</v>
      </c>
      <c r="B196" s="264" t="s">
        <v>275</v>
      </c>
      <c r="C196" s="267"/>
    </row>
    <row r="197" spans="1:3" s="245" customFormat="1" ht="25.5" customHeight="1">
      <c r="A197" s="281" t="s">
        <v>1492</v>
      </c>
      <c r="B197" s="264" t="s">
        <v>276</v>
      </c>
      <c r="C197" s="267"/>
    </row>
    <row r="198" spans="1:3" s="245" customFormat="1" ht="25.5" customHeight="1">
      <c r="A198" s="281" t="s">
        <v>1493</v>
      </c>
      <c r="B198" s="264" t="s">
        <v>277</v>
      </c>
      <c r="C198" s="267"/>
    </row>
    <row r="199" spans="1:3" s="245" customFormat="1" ht="25.5" customHeight="1">
      <c r="A199" s="281" t="s">
        <v>1494</v>
      </c>
      <c r="B199" s="264" t="s">
        <v>278</v>
      </c>
      <c r="C199" s="267"/>
    </row>
    <row r="200" spans="1:3" s="245" customFormat="1" ht="25.5" customHeight="1">
      <c r="A200" s="281" t="s">
        <v>1495</v>
      </c>
      <c r="B200" s="264" t="s">
        <v>279</v>
      </c>
      <c r="C200" s="267"/>
    </row>
    <row r="201" spans="1:3" s="245" customFormat="1" ht="25.5" customHeight="1">
      <c r="A201" s="281" t="s">
        <v>1581</v>
      </c>
      <c r="B201" s="264" t="s">
        <v>280</v>
      </c>
      <c r="C201" s="267"/>
    </row>
    <row r="202" spans="1:3" s="258" customFormat="1" ht="25.5" customHeight="1">
      <c r="A202" s="291">
        <v>5.2</v>
      </c>
      <c r="B202" s="257" t="s">
        <v>281</v>
      </c>
      <c r="C202" s="229">
        <f>C203</f>
        <v>0</v>
      </c>
    </row>
    <row r="203" spans="1:3" s="258" customFormat="1" ht="25.5" customHeight="1">
      <c r="A203" s="292" t="s">
        <v>1496</v>
      </c>
      <c r="B203" s="251" t="s">
        <v>23</v>
      </c>
      <c r="C203" s="230">
        <f>SUM(C204)</f>
        <v>0</v>
      </c>
    </row>
    <row r="204" spans="1:3" s="245" customFormat="1" ht="25.5" customHeight="1">
      <c r="A204" s="281" t="s">
        <v>1497</v>
      </c>
      <c r="B204" s="264" t="s">
        <v>154</v>
      </c>
      <c r="C204" s="267"/>
    </row>
    <row r="205" spans="1:3" s="258" customFormat="1" ht="25.5" customHeight="1">
      <c r="A205" s="291">
        <v>5.3</v>
      </c>
      <c r="B205" s="257" t="s">
        <v>282</v>
      </c>
      <c r="C205" s="229">
        <f>C206</f>
        <v>0</v>
      </c>
    </row>
    <row r="206" spans="1:3" s="258" customFormat="1" ht="25.5" customHeight="1">
      <c r="A206" s="292" t="s">
        <v>1498</v>
      </c>
      <c r="B206" s="250" t="s">
        <v>154</v>
      </c>
      <c r="C206" s="230">
        <f>SUM(C207)</f>
        <v>0</v>
      </c>
    </row>
    <row r="207" spans="1:3" s="245" customFormat="1" ht="25.5" customHeight="1">
      <c r="A207" s="281" t="s">
        <v>1499</v>
      </c>
      <c r="B207" s="232" t="s">
        <v>155</v>
      </c>
      <c r="C207" s="267"/>
    </row>
    <row r="208" spans="1:3" s="258" customFormat="1" ht="25.5" customHeight="1">
      <c r="A208" s="280">
        <v>6</v>
      </c>
      <c r="B208" s="252" t="s">
        <v>24</v>
      </c>
      <c r="C208" s="253">
        <f>C209+C224+C225+C228</f>
        <v>0</v>
      </c>
    </row>
    <row r="209" spans="1:3" s="258" customFormat="1" ht="25.5" customHeight="1">
      <c r="A209" s="291">
        <v>6.1</v>
      </c>
      <c r="B209" s="257" t="s">
        <v>283</v>
      </c>
      <c r="C209" s="229">
        <f>C210+C212+C214+C216+C218+C220+C222</f>
        <v>0</v>
      </c>
    </row>
    <row r="210" spans="1:3" s="258" customFormat="1" ht="25.5" customHeight="1">
      <c r="A210" s="292" t="s">
        <v>1500</v>
      </c>
      <c r="B210" s="250" t="s">
        <v>284</v>
      </c>
      <c r="C210" s="230">
        <f>SUM(C211)</f>
        <v>0</v>
      </c>
    </row>
    <row r="211" spans="1:3" s="245" customFormat="1" ht="25.5" customHeight="1">
      <c r="A211" s="281" t="s">
        <v>1501</v>
      </c>
      <c r="B211" s="232" t="s">
        <v>285</v>
      </c>
      <c r="C211" s="267"/>
    </row>
    <row r="212" spans="1:3" s="258" customFormat="1" ht="25.5" customHeight="1">
      <c r="A212" s="292" t="s">
        <v>1502</v>
      </c>
      <c r="B212" s="251" t="s">
        <v>146</v>
      </c>
      <c r="C212" s="230">
        <f>SUM(C213)</f>
        <v>0</v>
      </c>
    </row>
    <row r="213" spans="1:3" s="245" customFormat="1" ht="25.5" customHeight="1">
      <c r="A213" s="281" t="s">
        <v>1503</v>
      </c>
      <c r="B213" s="232" t="s">
        <v>147</v>
      </c>
      <c r="C213" s="267"/>
    </row>
    <row r="214" spans="1:3" s="258" customFormat="1" ht="25.5" customHeight="1">
      <c r="A214" s="292" t="s">
        <v>1504</v>
      </c>
      <c r="B214" s="251" t="s">
        <v>286</v>
      </c>
      <c r="C214" s="230">
        <f>SUM(C215)</f>
        <v>0</v>
      </c>
    </row>
    <row r="215" spans="1:3" s="245" customFormat="1" ht="25.5" customHeight="1">
      <c r="A215" s="281" t="s">
        <v>1505</v>
      </c>
      <c r="B215" s="232" t="s">
        <v>286</v>
      </c>
      <c r="C215" s="267"/>
    </row>
    <row r="216" spans="1:3" s="258" customFormat="1" ht="25.5" customHeight="1">
      <c r="A216" s="292" t="s">
        <v>1506</v>
      </c>
      <c r="B216" s="251" t="s">
        <v>287</v>
      </c>
      <c r="C216" s="230">
        <f>SUM(C217)</f>
        <v>0</v>
      </c>
    </row>
    <row r="217" spans="1:3" s="245" customFormat="1" ht="25.5" customHeight="1">
      <c r="A217" s="281" t="s">
        <v>1507</v>
      </c>
      <c r="B217" s="232" t="s">
        <v>287</v>
      </c>
      <c r="C217" s="267"/>
    </row>
    <row r="218" spans="1:3" s="258" customFormat="1" ht="25.5" customHeight="1">
      <c r="A218" s="292" t="s">
        <v>1508</v>
      </c>
      <c r="B218" s="251" t="s">
        <v>288</v>
      </c>
      <c r="C218" s="230">
        <f>SUM(C219)</f>
        <v>0</v>
      </c>
    </row>
    <row r="219" spans="1:3" s="245" customFormat="1" ht="25.5" customHeight="1">
      <c r="A219" s="281" t="s">
        <v>1509</v>
      </c>
      <c r="B219" s="232" t="s">
        <v>289</v>
      </c>
      <c r="C219" s="267"/>
    </row>
    <row r="220" spans="1:3" s="258" customFormat="1" ht="34.5" customHeight="1">
      <c r="A220" s="292" t="s">
        <v>1510</v>
      </c>
      <c r="B220" s="251" t="s">
        <v>290</v>
      </c>
      <c r="C220" s="230">
        <f>SUM(C221)</f>
        <v>0</v>
      </c>
    </row>
    <row r="221" spans="1:3" s="245" customFormat="1" ht="25.5" customHeight="1">
      <c r="A221" s="281" t="s">
        <v>1511</v>
      </c>
      <c r="B221" s="232" t="s">
        <v>290</v>
      </c>
      <c r="C221" s="267"/>
    </row>
    <row r="222" spans="1:3" s="258" customFormat="1" ht="25.5" customHeight="1">
      <c r="A222" s="292" t="s">
        <v>1512</v>
      </c>
      <c r="B222" s="251" t="s">
        <v>291</v>
      </c>
      <c r="C222" s="230">
        <f>C223</f>
        <v>0</v>
      </c>
    </row>
    <row r="223" spans="1:3" s="245" customFormat="1" ht="25.5" customHeight="1">
      <c r="A223" s="281" t="s">
        <v>1513</v>
      </c>
      <c r="B223" s="232" t="s">
        <v>291</v>
      </c>
      <c r="C223" s="267"/>
    </row>
    <row r="224" spans="1:3" s="258" customFormat="1" ht="25.5" customHeight="1">
      <c r="A224" s="291">
        <v>6.2</v>
      </c>
      <c r="B224" s="257" t="s">
        <v>292</v>
      </c>
      <c r="C224" s="229"/>
    </row>
    <row r="225" spans="1:3" s="258" customFormat="1" ht="25.5" customHeight="1">
      <c r="A225" s="291">
        <v>6.3</v>
      </c>
      <c r="B225" s="257" t="s">
        <v>293</v>
      </c>
      <c r="C225" s="229">
        <f>C226</f>
        <v>0</v>
      </c>
    </row>
    <row r="226" spans="1:3" s="258" customFormat="1" ht="25.5" customHeight="1">
      <c r="A226" s="292" t="s">
        <v>1514</v>
      </c>
      <c r="B226" s="251" t="s">
        <v>25</v>
      </c>
      <c r="C226" s="230">
        <f>C227</f>
        <v>0</v>
      </c>
    </row>
    <row r="227" spans="1:3" s="245" customFormat="1" ht="25.5" customHeight="1">
      <c r="A227" s="281" t="s">
        <v>1515</v>
      </c>
      <c r="B227" s="232" t="s">
        <v>294</v>
      </c>
      <c r="C227" s="267"/>
    </row>
    <row r="228" spans="1:3" s="258" customFormat="1" ht="25.5" customHeight="1">
      <c r="A228" s="291">
        <v>6.4</v>
      </c>
      <c r="B228" s="268" t="s">
        <v>295</v>
      </c>
      <c r="C228" s="269">
        <f>C229</f>
        <v>0</v>
      </c>
    </row>
    <row r="229" spans="1:3" s="258" customFormat="1" ht="25.5" customHeight="1">
      <c r="A229" s="292" t="s">
        <v>1516</v>
      </c>
      <c r="B229" s="251" t="s">
        <v>154</v>
      </c>
      <c r="C229" s="230">
        <f>SUM(C230)</f>
        <v>0</v>
      </c>
    </row>
    <row r="230" spans="1:3" s="245" customFormat="1" ht="25.5" customHeight="1">
      <c r="A230" s="281" t="s">
        <v>1517</v>
      </c>
      <c r="B230" s="232" t="s">
        <v>155</v>
      </c>
      <c r="C230" s="267"/>
    </row>
    <row r="231" spans="1:3" s="270" customFormat="1" ht="25.5" customHeight="1">
      <c r="A231" s="280">
        <v>7</v>
      </c>
      <c r="B231" s="252" t="s">
        <v>296</v>
      </c>
      <c r="C231" s="253">
        <f>C232+C233+C235+C237+C239</f>
        <v>87772</v>
      </c>
    </row>
    <row r="232" spans="1:3" s="270" customFormat="1" ht="36.75" customHeight="1">
      <c r="A232" s="292">
        <v>7.1</v>
      </c>
      <c r="B232" s="271" t="s">
        <v>297</v>
      </c>
      <c r="C232" s="230"/>
    </row>
    <row r="233" spans="1:3" s="270" customFormat="1" ht="36.75" customHeight="1">
      <c r="A233" s="292">
        <v>7.2</v>
      </c>
      <c r="B233" s="271" t="s">
        <v>298</v>
      </c>
      <c r="C233" s="230">
        <f>SUM(C234)</f>
        <v>0</v>
      </c>
    </row>
    <row r="234" spans="1:3" s="245" customFormat="1" ht="29.25" customHeight="1">
      <c r="A234" s="281" t="s">
        <v>1646</v>
      </c>
      <c r="B234" s="232" t="s">
        <v>299</v>
      </c>
      <c r="C234" s="267"/>
    </row>
    <row r="235" spans="1:3" s="270" customFormat="1" ht="36.75" customHeight="1">
      <c r="A235" s="292">
        <v>7.3</v>
      </c>
      <c r="B235" s="271" t="s">
        <v>300</v>
      </c>
      <c r="C235" s="230">
        <f>SUM(C236)</f>
        <v>87772</v>
      </c>
    </row>
    <row r="236" spans="1:3" s="245" customFormat="1" ht="25.5" customHeight="1">
      <c r="A236" s="281" t="s">
        <v>1518</v>
      </c>
      <c r="B236" s="232" t="s">
        <v>1554</v>
      </c>
      <c r="C236" s="267">
        <v>87772</v>
      </c>
    </row>
    <row r="237" spans="1:3" s="272" customFormat="1" ht="38.25" customHeight="1">
      <c r="A237" s="292">
        <v>7.4</v>
      </c>
      <c r="B237" s="271" t="s">
        <v>301</v>
      </c>
      <c r="C237" s="230">
        <f>SUM(C238)</f>
        <v>0</v>
      </c>
    </row>
    <row r="238" spans="1:3" s="245" customFormat="1" ht="25.5" customHeight="1">
      <c r="A238" s="281" t="s">
        <v>1582</v>
      </c>
      <c r="B238" s="232" t="s">
        <v>302</v>
      </c>
      <c r="C238" s="267"/>
    </row>
    <row r="239" spans="1:3" s="258" customFormat="1" ht="65.25" customHeight="1">
      <c r="A239" s="292">
        <v>7.9</v>
      </c>
      <c r="B239" s="271" t="s">
        <v>303</v>
      </c>
      <c r="C239" s="230">
        <f>SUM(C240:C241)</f>
        <v>0</v>
      </c>
    </row>
    <row r="240" spans="1:3" s="245" customFormat="1" ht="39" customHeight="1">
      <c r="A240" s="281" t="s">
        <v>1519</v>
      </c>
      <c r="B240" s="273" t="s">
        <v>304</v>
      </c>
      <c r="C240" s="267"/>
    </row>
    <row r="241" spans="1:3" s="245" customFormat="1" ht="39" customHeight="1">
      <c r="A241" s="281" t="s">
        <v>1520</v>
      </c>
      <c r="B241" s="273" t="s">
        <v>305</v>
      </c>
      <c r="C241" s="267"/>
    </row>
    <row r="242" spans="1:3" s="258" customFormat="1" ht="25.5" customHeight="1">
      <c r="A242" s="280">
        <v>8</v>
      </c>
      <c r="B242" s="252" t="s">
        <v>27</v>
      </c>
      <c r="C242" s="253">
        <f>C243+C247+C253</f>
        <v>703456</v>
      </c>
    </row>
    <row r="243" spans="1:3" s="258" customFormat="1" ht="25.5" customHeight="1">
      <c r="A243" s="291">
        <v>8.1</v>
      </c>
      <c r="B243" s="257" t="s">
        <v>306</v>
      </c>
      <c r="C243" s="229">
        <f>C244</f>
        <v>0</v>
      </c>
    </row>
    <row r="244" spans="1:3" s="258" customFormat="1" ht="25.5" customHeight="1">
      <c r="A244" s="292" t="s">
        <v>1521</v>
      </c>
      <c r="B244" s="274" t="s">
        <v>28</v>
      </c>
      <c r="C244" s="230">
        <f>SUM(C245:C246)</f>
        <v>0</v>
      </c>
    </row>
    <row r="245" spans="1:3" s="245" customFormat="1" ht="25.5" customHeight="1">
      <c r="A245" s="281" t="s">
        <v>1522</v>
      </c>
      <c r="B245" s="264" t="s">
        <v>307</v>
      </c>
      <c r="C245" s="267"/>
    </row>
    <row r="246" spans="1:3" s="245" customFormat="1" ht="25.5" customHeight="1">
      <c r="A246" s="281" t="s">
        <v>1523</v>
      </c>
      <c r="B246" s="264" t="s">
        <v>308</v>
      </c>
      <c r="C246" s="267"/>
    </row>
    <row r="247" spans="1:3" s="258" customFormat="1" ht="25.5" customHeight="1">
      <c r="A247" s="291">
        <v>8.1999999999999993</v>
      </c>
      <c r="B247" s="257" t="s">
        <v>309</v>
      </c>
      <c r="C247" s="229">
        <f>C248</f>
        <v>0</v>
      </c>
    </row>
    <row r="248" spans="1:3" s="258" customFormat="1" ht="25.5" customHeight="1">
      <c r="A248" s="292" t="s">
        <v>1524</v>
      </c>
      <c r="B248" s="251" t="s">
        <v>310</v>
      </c>
      <c r="C248" s="230">
        <f>SUM(C249:C252)</f>
        <v>0</v>
      </c>
    </row>
    <row r="249" spans="1:3" s="245" customFormat="1" ht="25.5" customHeight="1">
      <c r="A249" s="281" t="s">
        <v>1525</v>
      </c>
      <c r="B249" s="264" t="s">
        <v>311</v>
      </c>
      <c r="C249" s="267"/>
    </row>
    <row r="250" spans="1:3" s="245" customFormat="1" ht="25.5" customHeight="1">
      <c r="A250" s="281" t="s">
        <v>1526</v>
      </c>
      <c r="B250" s="264" t="s">
        <v>312</v>
      </c>
      <c r="C250" s="267"/>
    </row>
    <row r="251" spans="1:3" s="245" customFormat="1" ht="25.5" customHeight="1">
      <c r="A251" s="281" t="s">
        <v>1527</v>
      </c>
      <c r="B251" s="264" t="s">
        <v>313</v>
      </c>
      <c r="C251" s="267"/>
    </row>
    <row r="252" spans="1:3" s="245" customFormat="1" ht="25.5" customHeight="1">
      <c r="A252" s="281" t="s">
        <v>1528</v>
      </c>
      <c r="B252" s="264" t="s">
        <v>314</v>
      </c>
      <c r="C252" s="267"/>
    </row>
    <row r="253" spans="1:3" s="258" customFormat="1" ht="25.5" customHeight="1">
      <c r="A253" s="291">
        <v>8.3000000000000007</v>
      </c>
      <c r="B253" s="257" t="s">
        <v>315</v>
      </c>
      <c r="C253" s="229">
        <f>C254</f>
        <v>703456</v>
      </c>
    </row>
    <row r="254" spans="1:3" s="258" customFormat="1" ht="25.5" customHeight="1">
      <c r="A254" s="292" t="s">
        <v>1529</v>
      </c>
      <c r="B254" s="274" t="s">
        <v>30</v>
      </c>
      <c r="C254" s="230">
        <f>SUM(C255:C257)</f>
        <v>703456</v>
      </c>
    </row>
    <row r="255" spans="1:3" s="245" customFormat="1" ht="25.5" customHeight="1">
      <c r="A255" s="281" t="s">
        <v>1530</v>
      </c>
      <c r="B255" s="264" t="s">
        <v>316</v>
      </c>
      <c r="C255" s="267">
        <v>310336</v>
      </c>
    </row>
    <row r="256" spans="1:3" s="245" customFormat="1" ht="25.5" customHeight="1">
      <c r="A256" s="281" t="s">
        <v>1531</v>
      </c>
      <c r="B256" s="264" t="s">
        <v>317</v>
      </c>
      <c r="C256" s="267">
        <v>393120</v>
      </c>
    </row>
    <row r="257" spans="1:3" s="245" customFormat="1" ht="25.5" customHeight="1">
      <c r="A257" s="281" t="s">
        <v>1532</v>
      </c>
      <c r="B257" s="264" t="s">
        <v>1332</v>
      </c>
      <c r="C257" s="267"/>
    </row>
    <row r="258" spans="1:3" s="272" customFormat="1" ht="35.25" customHeight="1">
      <c r="A258" s="280">
        <v>9</v>
      </c>
      <c r="B258" s="275" t="s">
        <v>318</v>
      </c>
      <c r="C258" s="253">
        <f>C259+C262+C263+C268+C272+C273</f>
        <v>4425100</v>
      </c>
    </row>
    <row r="259" spans="1:3" s="272" customFormat="1" ht="33.75" customHeight="1">
      <c r="A259" s="291">
        <v>9.1</v>
      </c>
      <c r="B259" s="257" t="s">
        <v>319</v>
      </c>
      <c r="C259" s="229">
        <f>C260</f>
        <v>4383600</v>
      </c>
    </row>
    <row r="260" spans="1:3" s="258" customFormat="1" ht="25.5" customHeight="1">
      <c r="A260" s="292" t="s">
        <v>1533</v>
      </c>
      <c r="B260" s="274" t="s">
        <v>320</v>
      </c>
      <c r="C260" s="230">
        <f>SUM(C261)</f>
        <v>4383600</v>
      </c>
    </row>
    <row r="261" spans="1:3" s="245" customFormat="1" ht="25.5" customHeight="1">
      <c r="A261" s="281" t="s">
        <v>1534</v>
      </c>
      <c r="B261" s="264" t="s">
        <v>320</v>
      </c>
      <c r="C261" s="267">
        <v>4383600</v>
      </c>
    </row>
    <row r="262" spans="1:3" s="272" customFormat="1" ht="25.5" customHeight="1">
      <c r="A262" s="291">
        <v>9.1999999999999993</v>
      </c>
      <c r="B262" s="257" t="s">
        <v>321</v>
      </c>
      <c r="C262" s="229">
        <v>0</v>
      </c>
    </row>
    <row r="263" spans="1:3" s="272" customFormat="1" ht="25.5" customHeight="1">
      <c r="A263" s="291">
        <v>9.3000000000000007</v>
      </c>
      <c r="B263" s="257" t="s">
        <v>322</v>
      </c>
      <c r="C263" s="229">
        <f>C264+C266</f>
        <v>0</v>
      </c>
    </row>
    <row r="264" spans="1:3" s="258" customFormat="1" ht="25.5" customHeight="1">
      <c r="A264" s="292" t="s">
        <v>1535</v>
      </c>
      <c r="B264" s="274" t="s">
        <v>323</v>
      </c>
      <c r="C264" s="230">
        <f>SUM(C265)</f>
        <v>0</v>
      </c>
    </row>
    <row r="265" spans="1:3" s="245" customFormat="1" ht="25.5" customHeight="1">
      <c r="A265" s="281" t="s">
        <v>1536</v>
      </c>
      <c r="B265" s="264" t="s">
        <v>323</v>
      </c>
      <c r="C265" s="267"/>
    </row>
    <row r="266" spans="1:3" s="258" customFormat="1" ht="25.5" customHeight="1">
      <c r="A266" s="292" t="s">
        <v>1537</v>
      </c>
      <c r="B266" s="274" t="s">
        <v>324</v>
      </c>
      <c r="C266" s="261">
        <f>SUM(C267)</f>
        <v>0</v>
      </c>
    </row>
    <row r="267" spans="1:3" s="245" customFormat="1" ht="25.5" customHeight="1">
      <c r="A267" s="281" t="s">
        <v>1538</v>
      </c>
      <c r="B267" s="264" t="s">
        <v>324</v>
      </c>
      <c r="C267" s="267"/>
    </row>
    <row r="268" spans="1:3" s="272" customFormat="1" ht="25.5" customHeight="1">
      <c r="A268" s="291">
        <v>9.4</v>
      </c>
      <c r="B268" s="257" t="s">
        <v>325</v>
      </c>
      <c r="C268" s="229">
        <f>C269</f>
        <v>41500</v>
      </c>
    </row>
    <row r="269" spans="1:3" s="258" customFormat="1" ht="25.5" customHeight="1">
      <c r="A269" s="292" t="s">
        <v>1539</v>
      </c>
      <c r="B269" s="251" t="s">
        <v>82</v>
      </c>
      <c r="C269" s="230">
        <f>SUM(C270:C271)</f>
        <v>41500</v>
      </c>
    </row>
    <row r="270" spans="1:3" s="245" customFormat="1" ht="25.5" customHeight="1">
      <c r="A270" s="281" t="s">
        <v>1540</v>
      </c>
      <c r="B270" s="264" t="s">
        <v>326</v>
      </c>
      <c r="C270" s="267">
        <v>41500</v>
      </c>
    </row>
    <row r="271" spans="1:3" s="245" customFormat="1" ht="25.5" customHeight="1">
      <c r="A271" s="281" t="s">
        <v>1541</v>
      </c>
      <c r="B271" s="264" t="s">
        <v>327</v>
      </c>
      <c r="C271" s="267"/>
    </row>
    <row r="272" spans="1:3" s="272" customFormat="1" ht="25.5" customHeight="1">
      <c r="A272" s="291">
        <v>9.5</v>
      </c>
      <c r="B272" s="257" t="s">
        <v>328</v>
      </c>
      <c r="C272" s="229">
        <v>0</v>
      </c>
    </row>
    <row r="273" spans="1:3" s="272" customFormat="1" ht="38.25" customHeight="1">
      <c r="A273" s="291">
        <v>9.6</v>
      </c>
      <c r="B273" s="257" t="s">
        <v>329</v>
      </c>
      <c r="C273" s="229">
        <f>C274</f>
        <v>0</v>
      </c>
    </row>
    <row r="274" spans="1:3" s="272" customFormat="1" ht="25.5" customHeight="1">
      <c r="A274" s="292" t="s">
        <v>1542</v>
      </c>
      <c r="B274" s="274" t="s">
        <v>330</v>
      </c>
      <c r="C274" s="276">
        <f>SUM(C275:C277)</f>
        <v>0</v>
      </c>
    </row>
    <row r="275" spans="1:3" s="277" customFormat="1" ht="25.5" customHeight="1">
      <c r="A275" s="281" t="s">
        <v>1543</v>
      </c>
      <c r="B275" s="264" t="s">
        <v>331</v>
      </c>
      <c r="C275" s="267"/>
    </row>
    <row r="276" spans="1:3" s="277" customFormat="1" ht="25.5" customHeight="1">
      <c r="A276" s="281" t="s">
        <v>1544</v>
      </c>
      <c r="B276" s="264" t="s">
        <v>332</v>
      </c>
      <c r="C276" s="267"/>
    </row>
    <row r="277" spans="1:3" s="277" customFormat="1" ht="25.5" customHeight="1">
      <c r="A277" s="281" t="s">
        <v>1545</v>
      </c>
      <c r="B277" s="264" t="s">
        <v>179</v>
      </c>
      <c r="C277" s="267"/>
    </row>
    <row r="278" spans="1:3" s="272" customFormat="1" ht="25.5" customHeight="1">
      <c r="A278" s="280">
        <v>10</v>
      </c>
      <c r="B278" s="252" t="s">
        <v>333</v>
      </c>
      <c r="C278" s="253">
        <f>C279+C282+C284</f>
        <v>0</v>
      </c>
    </row>
    <row r="279" spans="1:3" s="272" customFormat="1" ht="25.5" customHeight="1">
      <c r="A279" s="292">
        <v>10.1</v>
      </c>
      <c r="B279" s="251" t="s">
        <v>334</v>
      </c>
      <c r="C279" s="230">
        <f>SUM(C280:C281)</f>
        <v>0</v>
      </c>
    </row>
    <row r="280" spans="1:3" s="278" customFormat="1" ht="25.5" customHeight="1">
      <c r="A280" s="281" t="s">
        <v>1546</v>
      </c>
      <c r="B280" s="264" t="s">
        <v>334</v>
      </c>
      <c r="C280" s="267"/>
    </row>
    <row r="281" spans="1:3" s="278" customFormat="1" ht="25.5" customHeight="1">
      <c r="A281" s="281" t="s">
        <v>1547</v>
      </c>
      <c r="B281" s="264" t="s">
        <v>335</v>
      </c>
      <c r="C281" s="267"/>
    </row>
    <row r="282" spans="1:3" s="272" customFormat="1" ht="25.5" customHeight="1">
      <c r="A282" s="292">
        <v>10.199999999999999</v>
      </c>
      <c r="B282" s="251" t="s">
        <v>336</v>
      </c>
      <c r="C282" s="230">
        <f>SUM(C283)</f>
        <v>0</v>
      </c>
    </row>
    <row r="283" spans="1:3" s="278" customFormat="1" ht="25.5" customHeight="1">
      <c r="A283" s="281" t="s">
        <v>1548</v>
      </c>
      <c r="B283" s="264" t="s">
        <v>336</v>
      </c>
      <c r="C283" s="267"/>
    </row>
    <row r="284" spans="1:3" s="272" customFormat="1" ht="25.5" customHeight="1">
      <c r="A284" s="292">
        <v>10.3</v>
      </c>
      <c r="B284" s="251" t="s">
        <v>337</v>
      </c>
      <c r="C284" s="230">
        <f>SUM(C285)</f>
        <v>0</v>
      </c>
    </row>
    <row r="285" spans="1:3" s="278" customFormat="1" ht="25.5" customHeight="1">
      <c r="A285" s="281" t="s">
        <v>1549</v>
      </c>
      <c r="B285" s="264" t="s">
        <v>337</v>
      </c>
      <c r="C285" s="267"/>
    </row>
    <row r="286" spans="1:3" s="272" customFormat="1" ht="25.5" customHeight="1">
      <c r="A286" s="280">
        <v>11</v>
      </c>
      <c r="B286" s="252" t="s">
        <v>32</v>
      </c>
      <c r="C286" s="253">
        <f>C287</f>
        <v>0</v>
      </c>
    </row>
    <row r="287" spans="1:3" s="272" customFormat="1" ht="25.5" customHeight="1">
      <c r="A287" s="291">
        <v>11.1</v>
      </c>
      <c r="B287" s="257" t="s">
        <v>338</v>
      </c>
      <c r="C287" s="229">
        <f>C288</f>
        <v>0</v>
      </c>
    </row>
    <row r="288" spans="1:3" s="258" customFormat="1" ht="25.5" customHeight="1">
      <c r="A288" s="292" t="s">
        <v>1550</v>
      </c>
      <c r="B288" s="251" t="s">
        <v>339</v>
      </c>
      <c r="C288" s="230">
        <f>SUM(C289:C291)</f>
        <v>0</v>
      </c>
    </row>
    <row r="289" spans="1:3" s="245" customFormat="1" ht="25.5" customHeight="1">
      <c r="A289" s="281" t="s">
        <v>1551</v>
      </c>
      <c r="B289" s="264" t="s">
        <v>340</v>
      </c>
      <c r="C289" s="267"/>
    </row>
    <row r="290" spans="1:3" s="245" customFormat="1" ht="25.5" customHeight="1">
      <c r="A290" s="281" t="s">
        <v>1552</v>
      </c>
      <c r="B290" s="264" t="s">
        <v>341</v>
      </c>
      <c r="C290" s="267"/>
    </row>
    <row r="291" spans="1:3" s="245" customFormat="1" ht="25.5" customHeight="1">
      <c r="A291" s="281" t="s">
        <v>1553</v>
      </c>
      <c r="B291" s="264" t="s">
        <v>342</v>
      </c>
      <c r="C291" s="267"/>
    </row>
    <row r="292" spans="1:3" s="272" customFormat="1" ht="25.5" customHeight="1">
      <c r="A292" s="280">
        <v>12</v>
      </c>
      <c r="B292" s="252" t="s">
        <v>343</v>
      </c>
      <c r="C292" s="253">
        <v>0</v>
      </c>
    </row>
    <row r="293" spans="1:3" s="279" customFormat="1" ht="26.25" customHeight="1" thickBot="1">
      <c r="A293" s="634" t="s">
        <v>344</v>
      </c>
      <c r="B293" s="635"/>
      <c r="C293" s="282">
        <f>C5+C47+C53+C57+C179+C208+C231+C242+C258+C278+C286+C292</f>
        <v>5216328</v>
      </c>
    </row>
    <row r="294" spans="1:3" s="238" customFormat="1" ht="36.75" hidden="1" customHeight="1">
      <c r="A294" s="235"/>
      <c r="B294" s="236"/>
      <c r="C294" s="237"/>
    </row>
    <row r="295" spans="1:3" ht="36.75" hidden="1" customHeight="1"/>
    <row r="296" spans="1:3" ht="36.75" hidden="1" customHeight="1"/>
    <row r="297" spans="1:3" ht="36.75" hidden="1" customHeight="1"/>
    <row r="298" spans="1:3" ht="36.75" hidden="1" customHeight="1"/>
    <row r="299" spans="1:3" ht="36.75" hidden="1" customHeight="1"/>
    <row r="300" spans="1:3" ht="36.75" hidden="1" customHeight="1"/>
    <row r="301" spans="1:3" ht="36.75" hidden="1" customHeight="1"/>
    <row r="302" spans="1:3" ht="36.75" hidden="1" customHeight="1"/>
    <row r="303" spans="1:3" ht="36.75" hidden="1" customHeight="1"/>
    <row r="304" spans="1:3" ht="36.75" hidden="1" customHeight="1"/>
    <row r="305" ht="36.75" hidden="1" customHeight="1"/>
    <row r="306" ht="36.75" hidden="1" customHeight="1"/>
    <row r="307" ht="36.75" hidden="1" customHeight="1"/>
    <row r="308" ht="36.75" hidden="1" customHeight="1"/>
    <row r="309" ht="36.75" hidden="1" customHeight="1"/>
    <row r="310" ht="36.75" hidden="1" customHeight="1"/>
    <row r="311" ht="36.75" hidden="1" customHeight="1"/>
    <row r="312" ht="36.75" hidden="1" customHeight="1"/>
    <row r="313" ht="36.75" hidden="1" customHeight="1"/>
    <row r="314" ht="36.75" hidden="1" customHeight="1"/>
    <row r="315" ht="36.75" hidden="1" customHeight="1"/>
    <row r="316" ht="36.75" hidden="1" customHeight="1"/>
    <row r="317" ht="36.75" hidden="1" customHeight="1"/>
    <row r="318" ht="36.75" hidden="1" customHeight="1"/>
    <row r="319" ht="36.75" hidden="1" customHeight="1"/>
    <row r="320" ht="36.75" hidden="1" customHeight="1"/>
    <row r="321" ht="36.75" hidden="1" customHeight="1"/>
    <row r="322" ht="36.75" hidden="1" customHeight="1"/>
    <row r="323" ht="36.75" hidden="1" customHeight="1"/>
    <row r="324" ht="36.75" hidden="1" customHeight="1"/>
    <row r="325" ht="36.75" hidden="1" customHeight="1"/>
    <row r="326" ht="36.75" hidden="1" customHeight="1"/>
    <row r="327" ht="36.75" hidden="1" customHeight="1"/>
    <row r="328" ht="36.75" hidden="1" customHeight="1"/>
    <row r="329" ht="36.75" hidden="1" customHeight="1"/>
    <row r="330" ht="36.75" hidden="1" customHeight="1"/>
    <row r="331" ht="36.75" hidden="1" customHeight="1"/>
    <row r="332" ht="36.75" hidden="1" customHeight="1"/>
    <row r="333" ht="36.75" hidden="1" customHeight="1"/>
    <row r="334" ht="36.75" hidden="1" customHeight="1"/>
    <row r="335" ht="36.75" hidden="1" customHeight="1"/>
    <row r="336" ht="36.75" hidden="1" customHeight="1"/>
    <row r="337" ht="36.75" hidden="1" customHeight="1"/>
    <row r="338" ht="36.75" hidden="1" customHeight="1"/>
    <row r="339" ht="36.75" hidden="1" customHeight="1"/>
    <row r="340" ht="36.75" hidden="1" customHeight="1"/>
    <row r="341" ht="36.75" hidden="1" customHeight="1"/>
    <row r="342" ht="36.75" hidden="1" customHeight="1"/>
    <row r="343" ht="36.75" hidden="1" customHeight="1"/>
    <row r="344" ht="36.75" hidden="1" customHeight="1"/>
    <row r="345" ht="36.75" hidden="1" customHeight="1"/>
    <row r="346" ht="36.75" hidden="1" customHeight="1"/>
    <row r="347" ht="36.75" hidden="1" customHeight="1"/>
    <row r="348" ht="36.75" hidden="1" customHeight="1"/>
    <row r="349" ht="36.75" hidden="1" customHeight="1"/>
    <row r="350" ht="36.75" hidden="1" customHeight="1"/>
    <row r="351" ht="36.75" hidden="1" customHeight="1"/>
    <row r="352" ht="36.75" hidden="1" customHeight="1"/>
    <row r="353" ht="36.75" hidden="1" customHeight="1"/>
    <row r="354" ht="36.75" hidden="1" customHeight="1"/>
    <row r="355" ht="36.75" hidden="1" customHeight="1"/>
    <row r="356" ht="36.75" hidden="1" customHeight="1"/>
    <row r="357" ht="36.75" hidden="1" customHeight="1"/>
    <row r="358" ht="36.75" hidden="1" customHeight="1"/>
    <row r="359" ht="36.75" hidden="1" customHeight="1"/>
    <row r="360" ht="36.75" hidden="1" customHeight="1"/>
    <row r="361" ht="36.75" hidden="1" customHeight="1"/>
    <row r="362" ht="36.75" hidden="1" customHeight="1"/>
    <row r="363" ht="36.75" hidden="1" customHeight="1"/>
    <row r="364" ht="36.75" hidden="1" customHeight="1"/>
    <row r="365" ht="36.75" hidden="1" customHeight="1"/>
    <row r="366" ht="36.75" hidden="1" customHeight="1"/>
    <row r="367" ht="36.75" hidden="1" customHeight="1"/>
    <row r="368" ht="36.75" hidden="1" customHeight="1"/>
    <row r="369" ht="36.75" hidden="1" customHeight="1"/>
    <row r="370" ht="36.75" hidden="1" customHeight="1"/>
    <row r="371" ht="36.75" hidden="1" customHeight="1"/>
    <row r="372" ht="36.75" hidden="1" customHeight="1"/>
    <row r="373" ht="36.75" hidden="1" customHeight="1"/>
    <row r="374" ht="36.75" hidden="1" customHeight="1"/>
    <row r="375" ht="36.75" hidden="1" customHeight="1"/>
    <row r="376" ht="36.75" hidden="1" customHeight="1"/>
    <row r="377" ht="36.75" hidden="1" customHeight="1"/>
    <row r="378" ht="36.75" hidden="1" customHeight="1"/>
    <row r="379" ht="36.75" hidden="1" customHeight="1"/>
    <row r="380" ht="36.75" hidden="1" customHeight="1"/>
    <row r="381" ht="36.75" hidden="1" customHeight="1"/>
    <row r="382" ht="36.75" hidden="1" customHeight="1"/>
    <row r="383" ht="36.75" hidden="1" customHeight="1"/>
    <row r="384" ht="36.75" hidden="1" customHeight="1"/>
    <row r="385" ht="36.75" hidden="1" customHeight="1"/>
    <row r="386" ht="36.75" hidden="1" customHeight="1"/>
    <row r="387" ht="36.75" hidden="1" customHeight="1"/>
    <row r="388" ht="36.75" hidden="1" customHeight="1"/>
    <row r="389" ht="36.75" hidden="1" customHeight="1"/>
    <row r="390" ht="36.75" hidden="1" customHeight="1"/>
    <row r="391" ht="36.75" hidden="1" customHeight="1"/>
    <row r="392" ht="36.75" hidden="1" customHeight="1"/>
    <row r="393" ht="36.75" hidden="1" customHeight="1"/>
    <row r="394" ht="36.75" hidden="1" customHeight="1"/>
    <row r="395" ht="36.75" hidden="1" customHeight="1"/>
    <row r="396" ht="36.75" hidden="1" customHeight="1"/>
    <row r="397" ht="36.75" hidden="1" customHeight="1"/>
    <row r="398" ht="36.75" hidden="1" customHeight="1"/>
    <row r="399" ht="36.75" hidden="1" customHeight="1"/>
    <row r="400" ht="36.75" hidden="1" customHeight="1"/>
    <row r="401" ht="36.75" hidden="1" customHeight="1"/>
    <row r="402" ht="36.75" hidden="1" customHeight="1"/>
    <row r="403" ht="36.75" hidden="1" customHeight="1"/>
    <row r="404" ht="36.75" hidden="1" customHeight="1"/>
    <row r="405" ht="36.75" hidden="1" customHeight="1"/>
    <row r="406" ht="36.75" hidden="1" customHeight="1"/>
    <row r="407" ht="36.75" hidden="1" customHeight="1"/>
    <row r="408" ht="36.75" hidden="1" customHeight="1"/>
    <row r="409" ht="36.75" hidden="1" customHeight="1"/>
    <row r="410" ht="36.75" hidden="1" customHeight="1"/>
    <row r="411" ht="36.75" hidden="1" customHeight="1"/>
    <row r="412" ht="36.75" hidden="1" customHeight="1"/>
    <row r="413" ht="36.75" hidden="1" customHeight="1"/>
    <row r="414" ht="36.75" hidden="1" customHeight="1"/>
    <row r="415" ht="36.75" hidden="1" customHeight="1"/>
    <row r="416" ht="36.75" hidden="1" customHeight="1"/>
    <row r="417" ht="36.75" hidden="1" customHeight="1"/>
    <row r="418" ht="36.75" hidden="1" customHeight="1"/>
    <row r="419" ht="36.75" hidden="1" customHeight="1"/>
    <row r="420" ht="36.75" hidden="1" customHeight="1"/>
    <row r="421" ht="36.75" hidden="1" customHeight="1"/>
    <row r="422" ht="36.75" hidden="1" customHeight="1"/>
    <row r="423" ht="36.75" hidden="1" customHeight="1"/>
    <row r="424" ht="36.75" hidden="1" customHeight="1"/>
    <row r="425" ht="36.75" hidden="1" customHeight="1"/>
    <row r="426" ht="36.75" hidden="1" customHeight="1"/>
    <row r="427" ht="36.75" hidden="1" customHeight="1"/>
    <row r="428" ht="36.75" hidden="1" customHeight="1"/>
    <row r="429" ht="36.75" hidden="1" customHeight="1"/>
    <row r="430" ht="36.75" hidden="1" customHeight="1"/>
    <row r="431" ht="36.75" hidden="1" customHeight="1"/>
    <row r="432" ht="36.75" hidden="1" customHeight="1"/>
    <row r="433" ht="36.75" hidden="1" customHeight="1"/>
    <row r="434" ht="36.75" hidden="1" customHeight="1"/>
    <row r="435" ht="36.75" hidden="1" customHeight="1"/>
    <row r="436" ht="36.75" hidden="1" customHeight="1"/>
    <row r="437" ht="36.75" hidden="1" customHeight="1"/>
    <row r="438" ht="36.75" hidden="1" customHeight="1"/>
    <row r="439" ht="36.75" hidden="1" customHeight="1"/>
    <row r="440" ht="36.75" hidden="1" customHeight="1"/>
    <row r="441" ht="36.75" hidden="1" customHeight="1"/>
    <row r="442" ht="36.75" hidden="1" customHeight="1"/>
    <row r="443" ht="36.75" hidden="1" customHeight="1"/>
    <row r="444" ht="36.75" hidden="1" customHeight="1"/>
    <row r="445" ht="36.75" hidden="1" customHeight="1"/>
    <row r="446" ht="36.75" hidden="1" customHeight="1"/>
    <row r="447" ht="36.75" hidden="1" customHeight="1"/>
    <row r="448" ht="36.75" hidden="1" customHeight="1"/>
    <row r="449" ht="36.75" hidden="1" customHeight="1"/>
    <row r="450" ht="36.75" hidden="1" customHeight="1"/>
    <row r="451" ht="36.75" hidden="1" customHeight="1"/>
    <row r="452" ht="36.75" hidden="1" customHeight="1"/>
    <row r="453" ht="36.75" hidden="1" customHeight="1"/>
    <row r="454" ht="36.75" hidden="1" customHeight="1"/>
    <row r="455" ht="36.75" hidden="1" customHeight="1"/>
    <row r="456" ht="36.75" hidden="1" customHeight="1"/>
    <row r="457" ht="36.75" hidden="1" customHeight="1"/>
    <row r="458" ht="36.75" hidden="1" customHeight="1"/>
    <row r="459" ht="36.75" hidden="1" customHeight="1"/>
    <row r="460" ht="36.75" hidden="1" customHeight="1"/>
    <row r="461" ht="36.75" hidden="1" customHeight="1"/>
    <row r="462" ht="36.75" hidden="1" customHeight="1"/>
    <row r="463" ht="36.75" hidden="1" customHeight="1"/>
    <row r="464" ht="36.75" hidden="1" customHeight="1"/>
    <row r="465" ht="36.75" hidden="1" customHeight="1"/>
    <row r="466" ht="36.75" hidden="1" customHeight="1"/>
    <row r="467" ht="36.75" hidden="1" customHeight="1"/>
    <row r="468" ht="36.75" hidden="1" customHeight="1"/>
    <row r="469" ht="36.75" hidden="1" customHeight="1"/>
    <row r="470" ht="36.75" hidden="1" customHeight="1"/>
    <row r="471" ht="36.75" hidden="1" customHeight="1"/>
    <row r="472" ht="36.75" hidden="1" customHeight="1"/>
    <row r="473" ht="36.75" hidden="1" customHeight="1"/>
    <row r="474" ht="36.75" hidden="1" customHeight="1"/>
    <row r="475" ht="36.75" hidden="1" customHeight="1"/>
    <row r="476" ht="36.75" hidden="1" customHeight="1"/>
    <row r="477" ht="36.75" hidden="1" customHeight="1"/>
    <row r="478" ht="36.75" hidden="1" customHeight="1"/>
    <row r="479" ht="36.75" hidden="1" customHeight="1"/>
    <row r="480" ht="36.75" hidden="1" customHeight="1"/>
    <row r="481" ht="36.75" hidden="1" customHeight="1"/>
    <row r="482" ht="36.75" hidden="1" customHeight="1"/>
    <row r="483" ht="36.75" hidden="1" customHeight="1"/>
    <row r="484" ht="36.75" hidden="1" customHeight="1"/>
    <row r="485" ht="36.75" hidden="1" customHeight="1"/>
    <row r="486" ht="36.75" hidden="1" customHeight="1"/>
    <row r="487" ht="36.75" hidden="1" customHeight="1"/>
    <row r="488" ht="36.75" hidden="1" customHeight="1"/>
    <row r="489" ht="36.75" hidden="1" customHeight="1"/>
    <row r="490" ht="36.75" hidden="1" customHeight="1"/>
    <row r="491" ht="36.75" hidden="1" customHeight="1"/>
    <row r="492" ht="36.75" hidden="1" customHeight="1"/>
    <row r="493" ht="36.75" hidden="1" customHeight="1"/>
    <row r="494" ht="36.75" hidden="1" customHeight="1"/>
    <row r="495" ht="36.75" hidden="1" customHeight="1"/>
    <row r="496" ht="36.75" hidden="1" customHeight="1"/>
    <row r="497" ht="36.75" hidden="1" customHeight="1"/>
    <row r="498" ht="36.75" hidden="1" customHeight="1"/>
    <row r="499" ht="36.75" hidden="1" customHeight="1"/>
    <row r="500" ht="36.75" hidden="1" customHeight="1"/>
    <row r="501" ht="36.75" hidden="1" customHeight="1"/>
    <row r="502" ht="36.75" hidden="1" customHeight="1"/>
    <row r="503" ht="36.75" hidden="1" customHeight="1"/>
    <row r="504" ht="36.75" hidden="1" customHeight="1"/>
    <row r="505" ht="36.75" hidden="1" customHeight="1"/>
    <row r="506" ht="36.75" hidden="1" customHeight="1"/>
    <row r="507" ht="36.75" hidden="1" customHeight="1"/>
    <row r="508" ht="36.75" hidden="1" customHeight="1"/>
    <row r="509" ht="36.75" hidden="1" customHeight="1"/>
    <row r="510" ht="36.75" hidden="1" customHeight="1"/>
    <row r="511" ht="36.75" hidden="1" customHeight="1"/>
    <row r="512" ht="36.75" hidden="1" customHeight="1"/>
    <row r="513" ht="36.75" hidden="1" customHeight="1"/>
    <row r="514" ht="36.75" hidden="1" customHeight="1"/>
    <row r="515" ht="36.75" hidden="1" customHeight="1"/>
    <row r="516" ht="36.75" hidden="1" customHeight="1"/>
    <row r="517" ht="36.75" hidden="1" customHeight="1"/>
    <row r="518" ht="36.75" hidden="1" customHeight="1"/>
    <row r="519" ht="36.75" hidden="1" customHeight="1"/>
    <row r="520" ht="36.75" hidden="1" customHeight="1"/>
    <row r="521" ht="36.75" hidden="1" customHeight="1"/>
    <row r="522" ht="36.75" hidden="1" customHeight="1"/>
    <row r="523" ht="36.75" hidden="1" customHeight="1"/>
    <row r="524" ht="36.75" hidden="1" customHeight="1"/>
    <row r="525" ht="36.75" hidden="1" customHeight="1"/>
    <row r="526" ht="36.75" hidden="1" customHeight="1"/>
    <row r="527" ht="36.75" hidden="1" customHeight="1"/>
    <row r="528" ht="36.75" hidden="1" customHeight="1"/>
    <row r="529" ht="36.75" hidden="1" customHeight="1"/>
    <row r="530" ht="36.75" hidden="1" customHeight="1"/>
    <row r="531" ht="36.75" hidden="1" customHeight="1"/>
    <row r="532" ht="36.75" hidden="1" customHeight="1"/>
    <row r="533" ht="36.75" hidden="1" customHeight="1"/>
    <row r="534" ht="36.75" hidden="1" customHeight="1"/>
    <row r="535" ht="36.75" hidden="1" customHeight="1"/>
    <row r="536" ht="36.75" hidden="1" customHeight="1"/>
    <row r="537" ht="36.75" hidden="1" customHeight="1"/>
    <row r="538" ht="36.75" hidden="1" customHeight="1"/>
    <row r="539" ht="36.75" hidden="1" customHeight="1"/>
    <row r="540" ht="36.75" hidden="1" customHeight="1"/>
    <row r="541" ht="36.75" hidden="1" customHeight="1"/>
    <row r="542" ht="36.75" hidden="1" customHeight="1"/>
    <row r="543" ht="36.75" hidden="1" customHeight="1"/>
    <row r="544" ht="36.75" hidden="1" customHeight="1"/>
    <row r="545" ht="36.75" hidden="1" customHeight="1"/>
    <row r="546" ht="36.75" hidden="1" customHeight="1"/>
    <row r="547" ht="36.75" hidden="1" customHeight="1"/>
    <row r="548" ht="36.75" hidden="1" customHeight="1"/>
    <row r="549" ht="36.75" hidden="1" customHeight="1"/>
    <row r="550" ht="36.75" hidden="1" customHeight="1"/>
    <row r="551" ht="36.75" hidden="1" customHeight="1"/>
    <row r="552" ht="36.75" hidden="1" customHeight="1"/>
    <row r="553" ht="36.75" hidden="1" customHeight="1"/>
    <row r="554" ht="36.75" hidden="1" customHeight="1"/>
    <row r="555" ht="36.75" hidden="1" customHeight="1"/>
    <row r="556" ht="36.75" hidden="1" customHeight="1"/>
    <row r="557" ht="36.75" hidden="1" customHeight="1"/>
    <row r="558" ht="36.75" hidden="1" customHeight="1"/>
    <row r="559" ht="36.75" hidden="1" customHeight="1"/>
    <row r="560" ht="36.75" hidden="1" customHeight="1"/>
    <row r="561" ht="36.75" hidden="1" customHeight="1"/>
    <row r="562" ht="36.75" hidden="1" customHeight="1"/>
    <row r="563" ht="36.75" hidden="1" customHeight="1"/>
    <row r="564" ht="36.75" hidden="1" customHeight="1"/>
    <row r="565" ht="36.75" hidden="1" customHeight="1"/>
    <row r="566" ht="36.75" hidden="1" customHeight="1"/>
    <row r="567" ht="36.75" hidden="1" customHeight="1"/>
    <row r="568" ht="36.75" hidden="1" customHeight="1"/>
    <row r="569" ht="36.75" hidden="1" customHeight="1"/>
    <row r="570" ht="36.75" hidden="1" customHeight="1"/>
    <row r="571" ht="36.75" hidden="1" customHeight="1"/>
    <row r="572" ht="36.75" hidden="1" customHeight="1"/>
    <row r="573" ht="36.75" hidden="1" customHeight="1"/>
    <row r="574" ht="36.75" hidden="1" customHeight="1"/>
    <row r="575" ht="36.75" hidden="1" customHeight="1"/>
    <row r="576" ht="36.75" hidden="1" customHeight="1"/>
    <row r="577" ht="36.75" hidden="1" customHeight="1"/>
    <row r="578" ht="36.75" hidden="1" customHeight="1"/>
    <row r="579" ht="36.75" hidden="1" customHeight="1"/>
    <row r="580" ht="36.75" hidden="1" customHeight="1"/>
    <row r="581" ht="36.75" hidden="1" customHeight="1"/>
    <row r="582" ht="36.75" hidden="1" customHeight="1"/>
    <row r="583" ht="36.75" hidden="1" customHeight="1"/>
    <row r="584" ht="36.75" hidden="1" customHeight="1"/>
    <row r="585" ht="36.75" hidden="1" customHeight="1"/>
    <row r="586" ht="36.75" hidden="1" customHeight="1"/>
    <row r="587" ht="36.75" hidden="1" customHeight="1"/>
    <row r="588" ht="36.75" hidden="1" customHeight="1"/>
    <row r="589" ht="36.75" hidden="1" customHeight="1"/>
    <row r="590" ht="36.75" hidden="1" customHeight="1"/>
    <row r="591" ht="36.75" hidden="1" customHeight="1"/>
    <row r="592" ht="36.75" hidden="1" customHeight="1"/>
    <row r="593" ht="36.75" hidden="1" customHeight="1"/>
    <row r="594" ht="36.75" hidden="1" customHeight="1"/>
    <row r="595" ht="36.75" hidden="1" customHeight="1"/>
    <row r="596" ht="36.75" hidden="1" customHeight="1"/>
    <row r="597" ht="36.75" hidden="1" customHeight="1"/>
    <row r="598" ht="36.75" hidden="1" customHeight="1"/>
    <row r="599" ht="36.75" hidden="1" customHeight="1"/>
    <row r="600" ht="36.75" hidden="1" customHeight="1"/>
    <row r="601" ht="36.75" hidden="1" customHeight="1"/>
    <row r="602" ht="36.75" hidden="1" customHeight="1"/>
    <row r="603" ht="36.75" hidden="1" customHeight="1"/>
    <row r="604" ht="36.75" hidden="1" customHeight="1"/>
    <row r="605" ht="36.75" hidden="1" customHeight="1"/>
    <row r="606" ht="36.75" hidden="1" customHeight="1"/>
    <row r="607" ht="36.75" hidden="1" customHeight="1"/>
    <row r="608" ht="36.75" hidden="1" customHeight="1"/>
    <row r="609" ht="36.75" hidden="1" customHeight="1"/>
    <row r="610" ht="36.75" hidden="1" customHeight="1"/>
    <row r="611" ht="36.75" hidden="1" customHeight="1"/>
    <row r="612" ht="36.75" hidden="1" customHeight="1"/>
    <row r="613" ht="36.75" hidden="1" customHeight="1"/>
    <row r="614" ht="36.75" hidden="1" customHeight="1"/>
    <row r="615" ht="36.75" hidden="1" customHeight="1"/>
    <row r="616" ht="36.75" hidden="1" customHeight="1"/>
    <row r="617" ht="36.75" hidden="1" customHeight="1"/>
    <row r="618" ht="36.75" hidden="1" customHeight="1"/>
    <row r="619" ht="36.75" hidden="1" customHeight="1"/>
    <row r="620" ht="36.75" hidden="1" customHeight="1"/>
    <row r="621" ht="36.75" hidden="1" customHeight="1"/>
    <row r="622" ht="36.75" hidden="1" customHeight="1"/>
    <row r="623" ht="36.75" hidden="1" customHeight="1"/>
    <row r="624" ht="36.75" hidden="1" customHeight="1"/>
    <row r="625" ht="36.75" hidden="1" customHeight="1"/>
    <row r="626" ht="36.75" hidden="1" customHeight="1"/>
    <row r="627" ht="36.75" hidden="1" customHeight="1"/>
    <row r="628" ht="36.75" hidden="1" customHeight="1"/>
    <row r="629" ht="36.75" hidden="1" customHeight="1"/>
    <row r="630" ht="36.75" hidden="1" customHeight="1"/>
    <row r="631" ht="36.75" hidden="1" customHeight="1"/>
    <row r="632" ht="36.75" hidden="1" customHeight="1"/>
    <row r="633" ht="36.75" hidden="1" customHeight="1"/>
    <row r="634" ht="36.75" hidden="1" customHeight="1"/>
    <row r="635" ht="36.75" hidden="1" customHeight="1"/>
    <row r="636" ht="36.75" hidden="1" customHeight="1"/>
    <row r="637" ht="36.75" hidden="1" customHeight="1"/>
    <row r="638" ht="36.75" hidden="1" customHeight="1"/>
    <row r="639" ht="36.75" hidden="1" customHeight="1"/>
    <row r="640" ht="36.75" hidden="1" customHeight="1"/>
    <row r="641" ht="36.75" hidden="1" customHeight="1"/>
    <row r="642" ht="36.75" hidden="1" customHeight="1"/>
    <row r="643" ht="36.75" hidden="1" customHeight="1"/>
    <row r="644" ht="36.75" hidden="1" customHeight="1"/>
    <row r="645" ht="36.75" hidden="1" customHeight="1"/>
    <row r="646" ht="36.75" hidden="1" customHeight="1"/>
    <row r="647" ht="36.75" hidden="1" customHeight="1"/>
    <row r="648" ht="36.75" hidden="1" customHeight="1"/>
    <row r="649" ht="36.75" hidden="1" customHeight="1"/>
    <row r="650" ht="36.75" hidden="1" customHeight="1"/>
    <row r="651" ht="36.75" hidden="1" customHeight="1"/>
    <row r="652" ht="36.75" hidden="1" customHeight="1"/>
    <row r="653" ht="36.75" hidden="1" customHeight="1"/>
    <row r="654" ht="36.75" hidden="1" customHeight="1"/>
    <row r="655" ht="36.75" hidden="1" customHeight="1"/>
    <row r="656" ht="36.75" hidden="1" customHeight="1"/>
    <row r="657" ht="36.75" hidden="1" customHeight="1"/>
    <row r="658" ht="36.75" hidden="1" customHeight="1"/>
    <row r="659" ht="36.75" hidden="1" customHeight="1"/>
    <row r="660" ht="36.75" hidden="1" customHeight="1"/>
    <row r="661" ht="36.75" hidden="1" customHeight="1"/>
    <row r="662" ht="36.75" hidden="1" customHeight="1"/>
    <row r="663" ht="36.75" hidden="1" customHeight="1"/>
    <row r="664" ht="36.75" hidden="1" customHeight="1"/>
    <row r="665" ht="36.75" hidden="1" customHeight="1"/>
    <row r="666" ht="36.75" hidden="1" customHeight="1"/>
    <row r="667" ht="36.75" hidden="1" customHeight="1"/>
    <row r="668" ht="36.75" hidden="1" customHeight="1"/>
    <row r="669" ht="36.75" hidden="1" customHeight="1"/>
    <row r="670" ht="36.75" hidden="1" customHeight="1"/>
    <row r="671" ht="36.75" hidden="1" customHeight="1"/>
    <row r="672" ht="36.75" hidden="1" customHeight="1"/>
    <row r="673" ht="36.75" hidden="1" customHeight="1"/>
    <row r="674" ht="36.75" hidden="1" customHeight="1"/>
    <row r="675" ht="36.75" hidden="1" customHeight="1"/>
    <row r="676" ht="36.75" hidden="1" customHeight="1"/>
    <row r="677" ht="36.75" hidden="1" customHeight="1"/>
    <row r="678" ht="36.75" hidden="1" customHeight="1"/>
    <row r="679" ht="36.75" hidden="1" customHeight="1"/>
    <row r="680" ht="36.75" hidden="1" customHeight="1"/>
    <row r="681" ht="36.75" hidden="1" customHeight="1"/>
    <row r="682" ht="36.75" hidden="1" customHeight="1"/>
    <row r="683" ht="36.75" hidden="1" customHeight="1"/>
    <row r="684" ht="36.75" hidden="1" customHeight="1"/>
    <row r="685" ht="36.75" hidden="1" customHeight="1"/>
    <row r="686" ht="36.75" hidden="1" customHeight="1"/>
    <row r="687" ht="36.75" hidden="1" customHeight="1"/>
    <row r="688" ht="36.75" hidden="1" customHeight="1"/>
    <row r="689" ht="36.75" hidden="1" customHeight="1"/>
    <row r="690" ht="36.75" hidden="1" customHeight="1"/>
    <row r="691" ht="36.75" hidden="1" customHeight="1"/>
    <row r="692" ht="36.75" hidden="1" customHeight="1"/>
    <row r="693" ht="36.75" hidden="1" customHeight="1"/>
    <row r="694" ht="36.75" hidden="1" customHeight="1"/>
    <row r="695" ht="36.75" hidden="1" customHeight="1"/>
    <row r="696" ht="36.75" hidden="1" customHeight="1"/>
    <row r="697" ht="36.75" hidden="1" customHeight="1"/>
    <row r="698" ht="36.75" hidden="1" customHeight="1"/>
    <row r="699" ht="36.75" hidden="1" customHeight="1"/>
    <row r="700" ht="36.75" hidden="1" customHeight="1"/>
    <row r="701" ht="36.75" hidden="1" customHeight="1"/>
    <row r="702" ht="36.75" hidden="1" customHeight="1"/>
    <row r="703" ht="36.75" hidden="1" customHeight="1"/>
    <row r="704" ht="36.75" hidden="1" customHeight="1"/>
    <row r="705" ht="36.75" hidden="1" customHeight="1"/>
    <row r="706" ht="36.75" hidden="1" customHeight="1"/>
    <row r="707" ht="36.75" hidden="1" customHeight="1"/>
    <row r="708" ht="36.75" hidden="1" customHeight="1"/>
    <row r="709" ht="36.75" hidden="1" customHeight="1"/>
    <row r="710" ht="36.75" hidden="1" customHeight="1"/>
    <row r="711" ht="36.75" hidden="1" customHeight="1"/>
    <row r="712" ht="36.75" hidden="1" customHeight="1"/>
    <row r="713" ht="36.75" hidden="1" customHeight="1"/>
    <row r="714" ht="36.75" hidden="1" customHeight="1"/>
    <row r="715" ht="36.75" hidden="1" customHeight="1"/>
    <row r="716" ht="36.75" hidden="1" customHeight="1"/>
    <row r="717" ht="36.75" hidden="1" customHeight="1"/>
    <row r="718" ht="36.75" hidden="1" customHeight="1"/>
    <row r="719" ht="36.75" hidden="1" customHeight="1"/>
    <row r="720" ht="36.75" hidden="1" customHeight="1"/>
    <row r="721" ht="36.75" hidden="1" customHeight="1"/>
    <row r="722" ht="36.75" hidden="1" customHeight="1"/>
    <row r="723" ht="36.75" hidden="1" customHeight="1"/>
    <row r="724" ht="36.75" hidden="1" customHeight="1"/>
    <row r="725" ht="36.75" hidden="1" customHeight="1"/>
    <row r="726" ht="36.75" hidden="1" customHeight="1"/>
    <row r="727" ht="36.75" hidden="1" customHeight="1"/>
    <row r="728" ht="36.75" hidden="1" customHeight="1"/>
    <row r="729" ht="36.75" hidden="1" customHeight="1"/>
    <row r="730" ht="36.75" hidden="1" customHeight="1"/>
    <row r="731" ht="36.75" hidden="1" customHeight="1"/>
    <row r="732" ht="36.75" hidden="1" customHeight="1"/>
    <row r="733" ht="36.75" hidden="1" customHeight="1"/>
    <row r="734" ht="36.75" hidden="1" customHeight="1"/>
    <row r="735" ht="36.75" hidden="1" customHeight="1"/>
    <row r="736" ht="36.75" hidden="1" customHeight="1"/>
    <row r="737" ht="36.75" hidden="1" customHeight="1"/>
    <row r="738" ht="36.75" hidden="1" customHeight="1"/>
    <row r="739" ht="36.75" hidden="1" customHeight="1"/>
    <row r="740" ht="36.75" hidden="1" customHeight="1"/>
    <row r="741" ht="36.75" hidden="1" customHeight="1"/>
    <row r="742" ht="36.75" hidden="1" customHeight="1"/>
    <row r="743" ht="36.75" hidden="1" customHeight="1"/>
    <row r="744" ht="36.75" hidden="1" customHeight="1"/>
    <row r="745" ht="36.75" hidden="1" customHeight="1"/>
    <row r="746" ht="36.75" hidden="1" customHeight="1"/>
    <row r="747" ht="36.75" hidden="1" customHeight="1"/>
    <row r="748" ht="36.75" hidden="1" customHeight="1"/>
    <row r="749" ht="36.75" hidden="1" customHeight="1"/>
    <row r="750" ht="36.75" hidden="1" customHeight="1"/>
    <row r="751" ht="36.75" hidden="1" customHeight="1"/>
    <row r="752" ht="36.75" hidden="1" customHeight="1"/>
    <row r="753" ht="36.75" hidden="1" customHeight="1"/>
    <row r="754" ht="36.75" hidden="1" customHeight="1"/>
    <row r="755" ht="36.75" hidden="1" customHeight="1"/>
    <row r="756" ht="36.75" hidden="1" customHeight="1"/>
    <row r="757" ht="36.75" hidden="1" customHeight="1"/>
    <row r="758" ht="36.75" hidden="1" customHeight="1"/>
    <row r="759" ht="36.75" hidden="1" customHeight="1"/>
    <row r="760" ht="36.75" hidden="1" customHeight="1"/>
    <row r="761" ht="36.75" hidden="1" customHeight="1"/>
    <row r="762" ht="36.75" hidden="1" customHeight="1"/>
    <row r="763" ht="36.75" hidden="1" customHeight="1"/>
    <row r="764" ht="36.75" hidden="1" customHeight="1"/>
    <row r="765" ht="36.75" hidden="1" customHeight="1"/>
    <row r="766" ht="36.75" hidden="1" customHeight="1"/>
    <row r="767" ht="36.75" hidden="1" customHeight="1"/>
    <row r="768" ht="36.75" hidden="1" customHeight="1"/>
    <row r="769" ht="36.75" hidden="1" customHeight="1"/>
    <row r="770" ht="36.75" hidden="1" customHeight="1"/>
    <row r="771" ht="36.75" hidden="1" customHeight="1"/>
    <row r="772" ht="36.75" hidden="1" customHeight="1"/>
    <row r="773" ht="36.75" hidden="1" customHeight="1"/>
    <row r="774" ht="36.75" hidden="1" customHeight="1"/>
    <row r="775" ht="36.75" hidden="1" customHeight="1"/>
    <row r="776" ht="36.75" hidden="1" customHeight="1"/>
    <row r="777" ht="36.75" hidden="1" customHeight="1"/>
    <row r="778" ht="36.75" hidden="1" customHeight="1"/>
    <row r="779" ht="36.75" hidden="1" customHeight="1"/>
    <row r="780" ht="36.75" hidden="1" customHeight="1"/>
    <row r="781" ht="36.75" hidden="1" customHeight="1"/>
    <row r="782" ht="36.75" hidden="1" customHeight="1"/>
    <row r="783" ht="36.75" hidden="1" customHeight="1"/>
    <row r="784" ht="36.75" hidden="1" customHeight="1"/>
    <row r="785" ht="36.75" hidden="1" customHeight="1"/>
    <row r="786" ht="36.75" hidden="1" customHeight="1"/>
    <row r="787" ht="36.75" hidden="1" customHeight="1"/>
    <row r="788" ht="36.75" hidden="1" customHeight="1"/>
    <row r="789" ht="36.75" hidden="1" customHeight="1"/>
    <row r="790" ht="36.75" hidden="1" customHeight="1"/>
    <row r="791" ht="36.75" hidden="1" customHeight="1"/>
    <row r="792" ht="36.75" hidden="1" customHeight="1"/>
    <row r="793" ht="36.75" hidden="1" customHeight="1"/>
    <row r="794" ht="36.75" hidden="1" customHeight="1"/>
    <row r="795" ht="36.75" hidden="1" customHeight="1"/>
    <row r="796" ht="36.75" hidden="1" customHeight="1"/>
    <row r="797" ht="36.75" hidden="1" customHeight="1"/>
    <row r="798" ht="36.75" hidden="1" customHeight="1"/>
    <row r="799" ht="36.75" hidden="1" customHeight="1"/>
    <row r="800" ht="36.75" hidden="1" customHeight="1"/>
    <row r="801" ht="36.75" hidden="1" customHeight="1"/>
    <row r="802" ht="36.75" hidden="1" customHeight="1"/>
    <row r="803" ht="36.75" hidden="1" customHeight="1"/>
    <row r="804" ht="36.75" hidden="1" customHeight="1"/>
    <row r="805" ht="36.75" hidden="1" customHeight="1"/>
    <row r="806" ht="36.75" hidden="1" customHeight="1"/>
    <row r="807" ht="36.75" hidden="1" customHeight="1"/>
    <row r="808" ht="36.75" hidden="1" customHeight="1"/>
    <row r="809" ht="36.75" hidden="1" customHeight="1"/>
    <row r="810" ht="36.75" hidden="1" customHeight="1"/>
    <row r="811" ht="36.75" hidden="1" customHeight="1"/>
    <row r="812" ht="36.75" hidden="1" customHeight="1"/>
    <row r="813" ht="36.75" hidden="1" customHeight="1"/>
    <row r="814" ht="36.75" hidden="1" customHeight="1"/>
    <row r="815" ht="36.75" hidden="1" customHeight="1"/>
    <row r="816" ht="36.75" hidden="1" customHeight="1"/>
    <row r="817" ht="36.75" hidden="1" customHeight="1"/>
    <row r="818" ht="36.75" hidden="1" customHeight="1"/>
    <row r="819" ht="36.75" hidden="1" customHeight="1"/>
    <row r="820" ht="36.75" hidden="1" customHeight="1"/>
    <row r="821" ht="36.75" hidden="1" customHeight="1"/>
    <row r="822" ht="36.75" hidden="1" customHeight="1"/>
    <row r="823" ht="36.75" hidden="1" customHeight="1"/>
    <row r="824" ht="36.75" hidden="1" customHeight="1"/>
    <row r="825" ht="36.75" hidden="1" customHeight="1"/>
    <row r="826" ht="36.75" hidden="1" customHeight="1"/>
    <row r="827" ht="36.75" hidden="1" customHeight="1"/>
    <row r="828" ht="36.75" hidden="1" customHeight="1"/>
    <row r="829" ht="36.75" hidden="1" customHeight="1"/>
    <row r="830" ht="36.75" hidden="1" customHeight="1"/>
    <row r="831" ht="36.75" hidden="1" customHeight="1"/>
    <row r="832" ht="36.75" hidden="1" customHeight="1"/>
    <row r="833" ht="36.75" hidden="1" customHeight="1"/>
    <row r="834" ht="36.75" hidden="1" customHeight="1"/>
    <row r="835" ht="36.75" hidden="1" customHeight="1"/>
    <row r="836" ht="36.75" hidden="1" customHeight="1"/>
    <row r="837" ht="36.75" hidden="1" customHeight="1"/>
    <row r="838" ht="36.75" hidden="1" customHeight="1"/>
    <row r="839" ht="36.75" hidden="1" customHeight="1"/>
    <row r="840" ht="36.75" hidden="1" customHeight="1"/>
    <row r="841" ht="36.75" hidden="1" customHeight="1"/>
    <row r="842" ht="36.75" hidden="1" customHeight="1"/>
    <row r="843" ht="36.75" hidden="1" customHeight="1"/>
    <row r="844" ht="36.75" hidden="1" customHeight="1"/>
    <row r="845" ht="36.75" hidden="1" customHeight="1"/>
    <row r="846" ht="36.75" hidden="1" customHeight="1"/>
    <row r="847" ht="36.75" hidden="1" customHeight="1"/>
    <row r="848" ht="36.75" hidden="1" customHeight="1"/>
    <row r="849" ht="36.75" hidden="1" customHeight="1"/>
    <row r="850" ht="36.75" hidden="1" customHeight="1"/>
    <row r="851" ht="36.75" hidden="1" customHeight="1"/>
    <row r="852" ht="36.75" hidden="1" customHeight="1"/>
    <row r="853" ht="36.75" hidden="1" customHeight="1"/>
    <row r="854" ht="36.75" hidden="1" customHeight="1"/>
    <row r="855" ht="36.75" hidden="1" customHeight="1"/>
    <row r="856" ht="36.75" hidden="1" customHeight="1"/>
    <row r="857" ht="36.75" hidden="1" customHeight="1"/>
    <row r="858" ht="36.75" hidden="1" customHeight="1"/>
    <row r="859" ht="36.75" hidden="1" customHeight="1"/>
    <row r="860" ht="36.75" hidden="1" customHeight="1"/>
    <row r="861" ht="36.75" hidden="1" customHeight="1"/>
    <row r="862" ht="36.75" hidden="1" customHeight="1"/>
    <row r="863" ht="36.75" hidden="1" customHeight="1"/>
    <row r="864" ht="36.75" hidden="1" customHeight="1"/>
    <row r="865" ht="36.75" hidden="1" customHeight="1"/>
    <row r="866" ht="36.75" hidden="1" customHeight="1"/>
    <row r="867" ht="36.75" hidden="1" customHeight="1"/>
    <row r="868" ht="36.75" hidden="1" customHeight="1"/>
    <row r="869" ht="36.75" hidden="1" customHeight="1"/>
    <row r="870" ht="36.75" hidden="1" customHeight="1"/>
    <row r="871" ht="36.75" hidden="1" customHeight="1"/>
    <row r="872" ht="36.75" hidden="1" customHeight="1"/>
    <row r="873" ht="36.75" hidden="1" customHeight="1"/>
    <row r="874" ht="36.75" hidden="1" customHeight="1"/>
    <row r="875" ht="36.75" hidden="1" customHeight="1"/>
    <row r="876" ht="36.75" hidden="1" customHeight="1"/>
    <row r="877" ht="36.75" hidden="1" customHeight="1"/>
    <row r="878" ht="36.75" hidden="1" customHeight="1"/>
    <row r="879" ht="36.75" hidden="1" customHeight="1"/>
    <row r="880" ht="36.75" hidden="1" customHeight="1"/>
    <row r="881" ht="36.75" hidden="1" customHeight="1"/>
    <row r="882" ht="36.75" hidden="1" customHeight="1"/>
    <row r="883" ht="36.75" hidden="1" customHeight="1"/>
    <row r="884" ht="36.75" hidden="1" customHeight="1"/>
    <row r="885" ht="36.75" hidden="1" customHeight="1"/>
    <row r="886" ht="36.75" hidden="1" customHeight="1"/>
    <row r="887" ht="36.75" hidden="1" customHeight="1"/>
    <row r="888" ht="36.75" hidden="1" customHeight="1"/>
    <row r="889" ht="36.75" hidden="1" customHeight="1"/>
    <row r="890" ht="36.75" hidden="1" customHeight="1"/>
    <row r="891" ht="36.75" hidden="1" customHeight="1"/>
    <row r="892" ht="36.75" hidden="1" customHeight="1"/>
    <row r="893" ht="36.75" hidden="1" customHeight="1"/>
    <row r="894" ht="36.75" hidden="1" customHeight="1"/>
    <row r="895" ht="36.75" hidden="1" customHeight="1"/>
    <row r="896" ht="36.75" hidden="1" customHeight="1"/>
    <row r="897" ht="36.75" hidden="1" customHeight="1"/>
    <row r="898" ht="36.75" hidden="1" customHeight="1"/>
    <row r="899" ht="36.75" hidden="1" customHeight="1"/>
    <row r="900" ht="36.75" hidden="1" customHeight="1"/>
    <row r="901" ht="36.75" hidden="1" customHeight="1"/>
    <row r="902" ht="36.75" hidden="1" customHeight="1"/>
    <row r="903" ht="36.75" hidden="1" customHeight="1"/>
    <row r="904" ht="36.75" hidden="1" customHeight="1"/>
    <row r="905" ht="36.75" hidden="1" customHeight="1"/>
    <row r="906" ht="36.75" hidden="1" customHeight="1"/>
    <row r="907" ht="36.75" hidden="1" customHeight="1"/>
    <row r="908" ht="36.75" hidden="1" customHeight="1"/>
    <row r="909" ht="36.75" hidden="1" customHeight="1"/>
    <row r="910" ht="36.75" hidden="1" customHeight="1"/>
    <row r="911" ht="36.75" hidden="1" customHeight="1"/>
    <row r="912" ht="36.75" hidden="1" customHeight="1"/>
    <row r="913" ht="36.75" hidden="1" customHeight="1"/>
    <row r="914" ht="36.75" hidden="1" customHeight="1"/>
    <row r="915" ht="36.75" hidden="1" customHeight="1"/>
    <row r="916" ht="36.75" hidden="1" customHeight="1"/>
    <row r="917" ht="36.75" hidden="1" customHeight="1"/>
    <row r="918" ht="36.75" hidden="1" customHeight="1"/>
    <row r="919" ht="36.75" hidden="1" customHeight="1"/>
    <row r="920" ht="36.75" hidden="1" customHeight="1"/>
    <row r="921" ht="36.75" hidden="1" customHeight="1"/>
    <row r="922" ht="36.75" hidden="1" customHeight="1"/>
    <row r="923" ht="36.75" hidden="1" customHeight="1"/>
    <row r="924" ht="36.75" hidden="1" customHeight="1"/>
    <row r="925" ht="36.75" hidden="1" customHeight="1"/>
    <row r="926" ht="36.75" hidden="1" customHeight="1"/>
    <row r="927" ht="36.75" hidden="1" customHeight="1"/>
    <row r="928" ht="36.75" hidden="1" customHeight="1"/>
    <row r="929" ht="36.75" hidden="1" customHeight="1"/>
    <row r="930" ht="36.75" hidden="1" customHeight="1"/>
    <row r="931" ht="36.75" hidden="1" customHeight="1"/>
    <row r="932" ht="36.75" hidden="1" customHeight="1"/>
    <row r="933" ht="36.75" hidden="1" customHeight="1"/>
    <row r="934" ht="36.75" hidden="1" customHeight="1"/>
    <row r="935" ht="36.75" hidden="1" customHeight="1"/>
    <row r="936" ht="36.75" hidden="1" customHeight="1"/>
    <row r="937" ht="36.75" hidden="1" customHeight="1"/>
    <row r="938" ht="36.75" hidden="1" customHeight="1"/>
    <row r="939" ht="36.75" hidden="1" customHeight="1"/>
    <row r="940" ht="36.75" hidden="1" customHeight="1"/>
    <row r="941" ht="36.75" hidden="1" customHeight="1"/>
    <row r="942" ht="36.75" hidden="1" customHeight="1"/>
  </sheetData>
  <mergeCells count="6">
    <mergeCell ref="A293:B293"/>
    <mergeCell ref="A3:A4"/>
    <mergeCell ref="B3:B4"/>
    <mergeCell ref="C3:C4"/>
    <mergeCell ref="A1:C1"/>
    <mergeCell ref="A2:C2"/>
  </mergeCells>
  <conditionalFormatting sqref="C218 C225:C226 C222 C214 C228 C220 C187 C216 C229:IV229">
    <cfRule type="containsBlanks" dxfId="267" priority="18">
      <formula>LEN(TRIM(C187))=0</formula>
    </cfRule>
  </conditionalFormatting>
  <conditionalFormatting sqref="C239">
    <cfRule type="containsBlanks" dxfId="266" priority="15">
      <formula>LEN(TRIM(C239))=0</formula>
    </cfRule>
  </conditionalFormatting>
  <conditionalFormatting sqref="C235">
    <cfRule type="containsBlanks" dxfId="265" priority="14">
      <formula>LEN(TRIM(C235))=0</formula>
    </cfRule>
  </conditionalFormatting>
  <conditionalFormatting sqref="B233:C233">
    <cfRule type="containsBlanks" dxfId="264" priority="12">
      <formula>LEN(TRIM(B233))=0</formula>
    </cfRule>
  </conditionalFormatting>
  <conditionalFormatting sqref="B235">
    <cfRule type="containsBlanks" dxfId="263" priority="8">
      <formula>LEN(TRIM(B235))=0</formula>
    </cfRule>
  </conditionalFormatting>
  <conditionalFormatting sqref="B237">
    <cfRule type="containsBlanks" dxfId="262" priority="7">
      <formula>LEN(TRIM(B237))=0</formula>
    </cfRule>
  </conditionalFormatting>
  <conditionalFormatting sqref="B239">
    <cfRule type="containsBlanks" dxfId="261" priority="6">
      <formula>LEN(TRIM(B239))=0</formula>
    </cfRule>
  </conditionalFormatting>
  <conditionalFormatting sqref="C237">
    <cfRule type="containsBlanks" dxfId="260" priority="4">
      <formula>LEN(TRIM(C237))=0</formula>
    </cfRule>
  </conditionalFormatting>
  <conditionalFormatting sqref="B232">
    <cfRule type="containsBlanks" dxfId="259" priority="3">
      <formula>LEN(TRIM(B232))=0</formula>
    </cfRule>
  </conditionalFormatting>
  <conditionalFormatting sqref="C232">
    <cfRule type="containsBlanks" dxfId="258" priority="2">
      <formula>LEN(TRIM(C232))=0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C270:C271 C267 C45:C46 C285 C240:C241 C66 C230 C193:C201 C223 C178 C174:C176 C32 C23:C25 C111:C113 C188:C191 C20:C21 C17:C18 C34 C36 C86:C88 C81:C84 C60:C64 C289:C291 C56 C120:C125 C238 C38:C40 C42 C68:C71 C73:C77 C90:C96 C98:C101 C115:C118 C103:C105 C127:C134 C136:C143 C145:C147 C153:C158 C170 C161:C165 C168 C149:C151 C172 C204 C207 C211 C217 C182:C186 C219 C213 C227 C215 C221 C234 C236 C255:C257 C245:C246 C249:C252 C261 C265 C275:C277 C280:C281 C283 C107:C109 C8:C14">
      <formula1>0</formula1>
    </dataValidation>
  </dataValidations>
  <printOptions horizontalCentered="1" gridLines="1"/>
  <pageMargins left="0.78740157480314965" right="0.55118110236220474" top="0.86614173228346458" bottom="0.43307086614173229" header="0.39370078740157483" footer="0.23622047244094491"/>
  <pageSetup scale="81" orientation="portrait" r:id="rId1"/>
  <headerFooter>
    <oddFooter xml:space="preserve">&amp;L&amp;"-,Cursiva"          Ejercicio Fiscal 2016&amp;RPágina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sheetPr codeName="Hoja14">
    <tabColor theme="3" tint="0.39997558519241921"/>
  </sheetPr>
  <dimension ref="A1:AB519"/>
  <sheetViews>
    <sheetView zoomScalePageLayoutView="90" workbookViewId="0">
      <pane xSplit="2" ySplit="4" topLeftCell="C76" activePane="bottomRight" state="frozen"/>
      <selection pane="topRight" activeCell="C1" sqref="C1"/>
      <selection pane="bottomLeft" activeCell="A5" sqref="A5"/>
      <selection pane="bottomRight" activeCell="C80" sqref="C80"/>
    </sheetView>
  </sheetViews>
  <sheetFormatPr baseColWidth="10" defaultColWidth="0" defaultRowHeight="0" customHeight="1" zeroHeight="1"/>
  <cols>
    <col min="1" max="1" width="8.42578125" style="207" customWidth="1"/>
    <col min="2" max="2" width="55.140625" style="208" customWidth="1"/>
    <col min="3" max="4" width="17.7109375" style="209" customWidth="1"/>
    <col min="5" max="5" width="20.5703125" style="209" customWidth="1"/>
    <col min="6" max="6" width="19.140625" style="209" customWidth="1"/>
    <col min="7" max="7" width="18.7109375" style="209" customWidth="1"/>
    <col min="8" max="8" width="17.7109375" style="209" customWidth="1"/>
    <col min="9" max="9" width="18.7109375" style="209" customWidth="1"/>
    <col min="10" max="10" width="17.7109375" style="209" customWidth="1"/>
    <col min="11" max="11" width="20.140625" style="209" customWidth="1"/>
    <col min="12" max="13" width="17.7109375" style="209"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c r="A1" s="656" t="s">
        <v>1788</v>
      </c>
      <c r="B1" s="657"/>
      <c r="C1" s="657"/>
      <c r="D1" s="657"/>
      <c r="E1" s="657"/>
      <c r="F1" s="657"/>
      <c r="G1" s="657"/>
      <c r="H1" s="657"/>
      <c r="I1" s="657"/>
      <c r="J1" s="657"/>
      <c r="K1" s="657"/>
      <c r="L1" s="657"/>
      <c r="M1" s="657"/>
      <c r="N1" s="658"/>
    </row>
    <row r="2" spans="1:15" customFormat="1" ht="16.5" customHeight="1">
      <c r="A2" s="659" t="str">
        <f>'Objetivos PMD'!$B$3</f>
        <v>Municipio:  SISTEMA DIF JALOSTOTITLAN, JALISCO</v>
      </c>
      <c r="B2" s="660"/>
      <c r="C2" s="660"/>
      <c r="D2" s="660"/>
      <c r="E2" s="660"/>
      <c r="F2" s="660"/>
      <c r="G2" s="660"/>
      <c r="H2" s="660"/>
      <c r="I2" s="660"/>
      <c r="J2" s="660"/>
      <c r="K2" s="660"/>
      <c r="L2" s="660"/>
      <c r="M2" s="660"/>
      <c r="N2" s="661"/>
    </row>
    <row r="3" spans="1:15" s="137" customFormat="1" ht="21" customHeight="1">
      <c r="A3" s="665" t="s">
        <v>754</v>
      </c>
      <c r="B3" s="646" t="s">
        <v>5</v>
      </c>
      <c r="C3" s="648" t="s">
        <v>1333</v>
      </c>
      <c r="D3" s="648" t="s">
        <v>41</v>
      </c>
      <c r="E3" s="650" t="s">
        <v>755</v>
      </c>
      <c r="F3" s="651"/>
      <c r="G3" s="651"/>
      <c r="H3" s="652"/>
      <c r="I3" s="653" t="s">
        <v>43</v>
      </c>
      <c r="J3" s="654"/>
      <c r="K3" s="655" t="s">
        <v>40</v>
      </c>
      <c r="L3" s="655" t="s">
        <v>1048</v>
      </c>
      <c r="M3" s="663" t="s">
        <v>757</v>
      </c>
      <c r="N3" s="305"/>
    </row>
    <row r="4" spans="1:15" s="137" customFormat="1" ht="49.5" customHeight="1">
      <c r="A4" s="666"/>
      <c r="B4" s="647"/>
      <c r="C4" s="649"/>
      <c r="D4" s="649"/>
      <c r="E4" s="297" t="s">
        <v>1635</v>
      </c>
      <c r="F4" s="298" t="s">
        <v>1636</v>
      </c>
      <c r="G4" s="298" t="s">
        <v>758</v>
      </c>
      <c r="H4" s="299" t="s">
        <v>315</v>
      </c>
      <c r="I4" s="300" t="s">
        <v>1047</v>
      </c>
      <c r="J4" s="300" t="s">
        <v>315</v>
      </c>
      <c r="K4" s="654"/>
      <c r="L4" s="662"/>
      <c r="M4" s="664"/>
      <c r="N4" s="305"/>
    </row>
    <row r="5" spans="1:15" s="136" customFormat="1" ht="25.5" customHeight="1">
      <c r="A5" s="293">
        <v>1000</v>
      </c>
      <c r="B5" s="294" t="s">
        <v>46</v>
      </c>
      <c r="C5" s="283">
        <f t="shared" ref="C5:N5" si="0">C6+C11+C16+C25+C30+C37+C39</f>
        <v>2025539</v>
      </c>
      <c r="D5" s="283">
        <f>D6+D11+D16+D25+D30+D37+D39</f>
        <v>0</v>
      </c>
      <c r="E5" s="283">
        <f t="shared" si="0"/>
        <v>0</v>
      </c>
      <c r="F5" s="283">
        <f t="shared" si="0"/>
        <v>0</v>
      </c>
      <c r="G5" s="283">
        <f t="shared" si="0"/>
        <v>0</v>
      </c>
      <c r="H5" s="283">
        <f t="shared" si="0"/>
        <v>0</v>
      </c>
      <c r="I5" s="283">
        <f t="shared" si="0"/>
        <v>0</v>
      </c>
      <c r="J5" s="283">
        <f t="shared" si="0"/>
        <v>0</v>
      </c>
      <c r="K5" s="283">
        <f t="shared" si="0"/>
        <v>0</v>
      </c>
      <c r="L5" s="283">
        <f t="shared" si="0"/>
        <v>0</v>
      </c>
      <c r="M5" s="283">
        <f>SUM(C5:L5)</f>
        <v>2025539</v>
      </c>
      <c r="N5" s="306">
        <f t="shared" si="0"/>
        <v>0</v>
      </c>
    </row>
    <row r="6" spans="1:15" customFormat="1" ht="25.5" customHeight="1">
      <c r="A6" s="295">
        <v>1100</v>
      </c>
      <c r="B6" s="296" t="s">
        <v>346</v>
      </c>
      <c r="C6" s="284">
        <f>SUM(C7:C10)</f>
        <v>1750152</v>
      </c>
      <c r="D6" s="284">
        <f>SUM(D7:D10)</f>
        <v>0</v>
      </c>
      <c r="E6" s="284">
        <f t="shared" ref="E6:L6" si="1">SUM(E7:E10)</f>
        <v>0</v>
      </c>
      <c r="F6" s="284">
        <f t="shared" si="1"/>
        <v>0</v>
      </c>
      <c r="G6" s="284">
        <f t="shared" si="1"/>
        <v>0</v>
      </c>
      <c r="H6" s="284">
        <f t="shared" si="1"/>
        <v>0</v>
      </c>
      <c r="I6" s="284">
        <f t="shared" si="1"/>
        <v>0</v>
      </c>
      <c r="J6" s="284">
        <f t="shared" si="1"/>
        <v>0</v>
      </c>
      <c r="K6" s="284">
        <f t="shared" si="1"/>
        <v>0</v>
      </c>
      <c r="L6" s="284">
        <f t="shared" si="1"/>
        <v>0</v>
      </c>
      <c r="M6" s="284">
        <f t="shared" ref="M6:M69" si="2">SUM(C6:L6)</f>
        <v>1750152</v>
      </c>
      <c r="N6" s="307"/>
      <c r="O6">
        <v>1</v>
      </c>
    </row>
    <row r="7" spans="1:15" customFormat="1" ht="25.5" customHeight="1">
      <c r="A7" s="308">
        <v>111</v>
      </c>
      <c r="B7" s="301" t="s">
        <v>347</v>
      </c>
      <c r="C7" s="287">
        <v>0</v>
      </c>
      <c r="D7" s="287">
        <v>0</v>
      </c>
      <c r="E7" s="287">
        <v>0</v>
      </c>
      <c r="F7" s="287">
        <v>0</v>
      </c>
      <c r="G7" s="287">
        <v>0</v>
      </c>
      <c r="H7" s="287">
        <v>0</v>
      </c>
      <c r="I7" s="287">
        <v>0</v>
      </c>
      <c r="J7" s="287">
        <v>0</v>
      </c>
      <c r="K7" s="287">
        <v>0</v>
      </c>
      <c r="L7" s="287">
        <v>0</v>
      </c>
      <c r="M7" s="285">
        <f t="shared" si="2"/>
        <v>0</v>
      </c>
      <c r="N7" s="309"/>
      <c r="O7">
        <v>2</v>
      </c>
    </row>
    <row r="8" spans="1:15" customFormat="1" ht="25.5" customHeight="1">
      <c r="A8" s="308">
        <v>112</v>
      </c>
      <c r="B8" s="302" t="s">
        <v>348</v>
      </c>
      <c r="C8" s="287">
        <v>0</v>
      </c>
      <c r="D8" s="287">
        <v>0</v>
      </c>
      <c r="E8" s="287">
        <v>0</v>
      </c>
      <c r="F8" s="287">
        <v>0</v>
      </c>
      <c r="G8" s="287">
        <v>0</v>
      </c>
      <c r="H8" s="287">
        <v>0</v>
      </c>
      <c r="I8" s="287">
        <v>0</v>
      </c>
      <c r="J8" s="287">
        <v>0</v>
      </c>
      <c r="K8" s="287">
        <v>0</v>
      </c>
      <c r="L8" s="287">
        <v>0</v>
      </c>
      <c r="M8" s="285">
        <f t="shared" si="2"/>
        <v>0</v>
      </c>
      <c r="N8" s="309"/>
      <c r="O8">
        <v>3</v>
      </c>
    </row>
    <row r="9" spans="1:15" customFormat="1" ht="25.5" customHeight="1">
      <c r="A9" s="308">
        <v>113</v>
      </c>
      <c r="B9" s="302" t="s">
        <v>349</v>
      </c>
      <c r="C9" s="287">
        <v>1750152</v>
      </c>
      <c r="D9" s="287">
        <v>0</v>
      </c>
      <c r="E9" s="287">
        <v>0</v>
      </c>
      <c r="F9" s="287">
        <v>0</v>
      </c>
      <c r="G9" s="287">
        <v>0</v>
      </c>
      <c r="H9" s="287">
        <v>0</v>
      </c>
      <c r="I9" s="287">
        <v>0</v>
      </c>
      <c r="J9" s="287">
        <v>0</v>
      </c>
      <c r="K9" s="287">
        <v>0</v>
      </c>
      <c r="L9" s="287">
        <v>0</v>
      </c>
      <c r="M9" s="285">
        <f t="shared" si="2"/>
        <v>1750152</v>
      </c>
      <c r="N9" s="307"/>
    </row>
    <row r="10" spans="1:15" customFormat="1" ht="25.5" customHeight="1">
      <c r="A10" s="308">
        <v>114</v>
      </c>
      <c r="B10" s="302" t="s">
        <v>350</v>
      </c>
      <c r="C10" s="287">
        <v>0</v>
      </c>
      <c r="D10" s="287">
        <v>0</v>
      </c>
      <c r="E10" s="287">
        <v>0</v>
      </c>
      <c r="F10" s="287">
        <v>0</v>
      </c>
      <c r="G10" s="287">
        <v>0</v>
      </c>
      <c r="H10" s="287">
        <v>0</v>
      </c>
      <c r="I10" s="287">
        <v>0</v>
      </c>
      <c r="J10" s="287">
        <v>0</v>
      </c>
      <c r="K10" s="287">
        <v>0</v>
      </c>
      <c r="L10" s="287">
        <v>0</v>
      </c>
      <c r="M10" s="285">
        <f t="shared" si="2"/>
        <v>0</v>
      </c>
      <c r="N10" s="307"/>
      <c r="O10">
        <v>101</v>
      </c>
    </row>
    <row r="11" spans="1:15" customFormat="1" ht="25.5" customHeight="1">
      <c r="A11" s="295">
        <v>1200</v>
      </c>
      <c r="B11" s="296" t="s">
        <v>351</v>
      </c>
      <c r="C11" s="284">
        <f t="shared" ref="C11:L11" si="3">SUM(C12:C15)</f>
        <v>35640</v>
      </c>
      <c r="D11" s="284">
        <f>SUM(D12:D15)</f>
        <v>0</v>
      </c>
      <c r="E11" s="284">
        <f t="shared" si="3"/>
        <v>0</v>
      </c>
      <c r="F11" s="284">
        <f t="shared" si="3"/>
        <v>0</v>
      </c>
      <c r="G11" s="284">
        <f t="shared" si="3"/>
        <v>0</v>
      </c>
      <c r="H11" s="284">
        <f t="shared" si="3"/>
        <v>0</v>
      </c>
      <c r="I11" s="284">
        <f t="shared" si="3"/>
        <v>0</v>
      </c>
      <c r="J11" s="284">
        <f t="shared" si="3"/>
        <v>0</v>
      </c>
      <c r="K11" s="284">
        <f t="shared" si="3"/>
        <v>0</v>
      </c>
      <c r="L11" s="284">
        <f t="shared" si="3"/>
        <v>0</v>
      </c>
      <c r="M11" s="284">
        <f t="shared" si="2"/>
        <v>35640</v>
      </c>
      <c r="N11" s="310"/>
      <c r="O11">
        <v>102</v>
      </c>
    </row>
    <row r="12" spans="1:15" customFormat="1" ht="25.5" customHeight="1">
      <c r="A12" s="308">
        <v>121</v>
      </c>
      <c r="B12" s="302" t="s">
        <v>352</v>
      </c>
      <c r="C12" s="287">
        <v>0</v>
      </c>
      <c r="D12" s="287">
        <v>0</v>
      </c>
      <c r="E12" s="287">
        <v>0</v>
      </c>
      <c r="F12" s="287">
        <v>0</v>
      </c>
      <c r="G12" s="287">
        <v>0</v>
      </c>
      <c r="H12" s="287">
        <v>0</v>
      </c>
      <c r="I12" s="287">
        <v>0</v>
      </c>
      <c r="J12" s="287">
        <v>0</v>
      </c>
      <c r="K12" s="287">
        <v>0</v>
      </c>
      <c r="L12" s="287">
        <v>0</v>
      </c>
      <c r="M12" s="285">
        <f t="shared" si="2"/>
        <v>0</v>
      </c>
      <c r="N12" s="307"/>
      <c r="O12">
        <v>103</v>
      </c>
    </row>
    <row r="13" spans="1:15" customFormat="1" ht="25.5" customHeight="1">
      <c r="A13" s="308">
        <v>122</v>
      </c>
      <c r="B13" s="302" t="s">
        <v>353</v>
      </c>
      <c r="C13" s="287">
        <v>35640</v>
      </c>
      <c r="D13" s="287">
        <v>0</v>
      </c>
      <c r="E13" s="287">
        <v>0</v>
      </c>
      <c r="F13" s="287">
        <v>0</v>
      </c>
      <c r="G13" s="287">
        <v>0</v>
      </c>
      <c r="H13" s="287">
        <v>0</v>
      </c>
      <c r="I13" s="287">
        <v>0</v>
      </c>
      <c r="J13" s="287">
        <v>0</v>
      </c>
      <c r="K13" s="287">
        <v>0</v>
      </c>
      <c r="L13" s="287">
        <v>0</v>
      </c>
      <c r="M13" s="285">
        <f t="shared" si="2"/>
        <v>35640</v>
      </c>
      <c r="N13" s="307"/>
      <c r="O13">
        <v>104</v>
      </c>
    </row>
    <row r="14" spans="1:15" customFormat="1" ht="25.5" customHeight="1">
      <c r="A14" s="308">
        <v>123</v>
      </c>
      <c r="B14" s="302" t="s">
        <v>354</v>
      </c>
      <c r="C14" s="287">
        <v>0</v>
      </c>
      <c r="D14" s="287">
        <v>0</v>
      </c>
      <c r="E14" s="287">
        <v>0</v>
      </c>
      <c r="F14" s="287">
        <v>0</v>
      </c>
      <c r="G14" s="287">
        <v>0</v>
      </c>
      <c r="H14" s="287">
        <v>0</v>
      </c>
      <c r="I14" s="287">
        <v>0</v>
      </c>
      <c r="J14" s="287">
        <v>0</v>
      </c>
      <c r="K14" s="287">
        <v>0</v>
      </c>
      <c r="L14" s="287">
        <v>0</v>
      </c>
      <c r="M14" s="285">
        <f t="shared" si="2"/>
        <v>0</v>
      </c>
      <c r="N14" s="307"/>
      <c r="O14">
        <v>105</v>
      </c>
    </row>
    <row r="15" spans="1:15" customFormat="1" ht="39" customHeight="1">
      <c r="A15" s="308">
        <v>124</v>
      </c>
      <c r="B15" s="302" t="s">
        <v>355</v>
      </c>
      <c r="C15" s="287">
        <v>0</v>
      </c>
      <c r="D15" s="287">
        <v>0</v>
      </c>
      <c r="E15" s="287">
        <v>0</v>
      </c>
      <c r="F15" s="287">
        <v>0</v>
      </c>
      <c r="G15" s="287">
        <v>0</v>
      </c>
      <c r="H15" s="287">
        <v>0</v>
      </c>
      <c r="I15" s="287">
        <v>0</v>
      </c>
      <c r="J15" s="287">
        <v>0</v>
      </c>
      <c r="K15" s="287">
        <v>0</v>
      </c>
      <c r="L15" s="287">
        <v>0</v>
      </c>
      <c r="M15" s="285">
        <f t="shared" si="2"/>
        <v>0</v>
      </c>
      <c r="N15" s="307"/>
      <c r="O15">
        <v>106</v>
      </c>
    </row>
    <row r="16" spans="1:15" customFormat="1" ht="25.5" customHeight="1">
      <c r="A16" s="295">
        <v>1300</v>
      </c>
      <c r="B16" s="296" t="s">
        <v>356</v>
      </c>
      <c r="C16" s="284">
        <f>SUM(C17:C24)</f>
        <v>239747</v>
      </c>
      <c r="D16" s="284">
        <f>SUM(D17:D24)</f>
        <v>0</v>
      </c>
      <c r="E16" s="284">
        <f t="shared" ref="E16:N16" si="4">SUM(E17:E24)</f>
        <v>0</v>
      </c>
      <c r="F16" s="284">
        <f t="shared" si="4"/>
        <v>0</v>
      </c>
      <c r="G16" s="284">
        <f t="shared" si="4"/>
        <v>0</v>
      </c>
      <c r="H16" s="284">
        <f t="shared" si="4"/>
        <v>0</v>
      </c>
      <c r="I16" s="284">
        <f t="shared" si="4"/>
        <v>0</v>
      </c>
      <c r="J16" s="284">
        <f t="shared" si="4"/>
        <v>0</v>
      </c>
      <c r="K16" s="284">
        <f t="shared" si="4"/>
        <v>0</v>
      </c>
      <c r="L16" s="284">
        <f t="shared" si="4"/>
        <v>0</v>
      </c>
      <c r="M16" s="284">
        <f t="shared" si="2"/>
        <v>239747</v>
      </c>
      <c r="N16" s="311">
        <f t="shared" si="4"/>
        <v>0</v>
      </c>
      <c r="O16">
        <v>199</v>
      </c>
    </row>
    <row r="17" spans="1:15" customFormat="1" ht="25.5" customHeight="1">
      <c r="A17" s="308">
        <v>131</v>
      </c>
      <c r="B17" s="302" t="s">
        <v>357</v>
      </c>
      <c r="C17" s="287">
        <v>0</v>
      </c>
      <c r="D17" s="287">
        <v>0</v>
      </c>
      <c r="E17" s="287">
        <v>0</v>
      </c>
      <c r="F17" s="287">
        <v>0</v>
      </c>
      <c r="G17" s="287">
        <v>0</v>
      </c>
      <c r="H17" s="287">
        <v>0</v>
      </c>
      <c r="I17" s="287">
        <v>0</v>
      </c>
      <c r="J17" s="287">
        <v>0</v>
      </c>
      <c r="K17" s="287">
        <v>0</v>
      </c>
      <c r="L17" s="287">
        <v>0</v>
      </c>
      <c r="M17" s="285">
        <f t="shared" si="2"/>
        <v>0</v>
      </c>
      <c r="N17" s="307"/>
    </row>
    <row r="18" spans="1:15" customFormat="1" ht="25.5" customHeight="1">
      <c r="A18" s="308">
        <v>132</v>
      </c>
      <c r="B18" s="302" t="s">
        <v>358</v>
      </c>
      <c r="C18" s="287">
        <v>239747</v>
      </c>
      <c r="D18" s="287">
        <v>0</v>
      </c>
      <c r="E18" s="287">
        <v>0</v>
      </c>
      <c r="F18" s="287">
        <v>0</v>
      </c>
      <c r="G18" s="287">
        <v>0</v>
      </c>
      <c r="H18" s="287">
        <v>0</v>
      </c>
      <c r="I18" s="287">
        <v>0</v>
      </c>
      <c r="J18" s="287">
        <v>0</v>
      </c>
      <c r="K18" s="287">
        <v>0</v>
      </c>
      <c r="L18" s="287">
        <v>0</v>
      </c>
      <c r="M18" s="285">
        <f t="shared" si="2"/>
        <v>239747</v>
      </c>
      <c r="N18" s="307"/>
      <c r="O18" s="35" t="s">
        <v>359</v>
      </c>
    </row>
    <row r="19" spans="1:15" customFormat="1" ht="25.5" customHeight="1">
      <c r="A19" s="308">
        <v>133</v>
      </c>
      <c r="B19" s="302" t="s">
        <v>360</v>
      </c>
      <c r="C19" s="287">
        <v>0</v>
      </c>
      <c r="D19" s="287">
        <v>0</v>
      </c>
      <c r="E19" s="287">
        <v>0</v>
      </c>
      <c r="F19" s="287">
        <v>0</v>
      </c>
      <c r="G19" s="287">
        <v>0</v>
      </c>
      <c r="H19" s="287">
        <v>0</v>
      </c>
      <c r="I19" s="287">
        <v>0</v>
      </c>
      <c r="J19" s="287">
        <v>0</v>
      </c>
      <c r="K19" s="287">
        <v>0</v>
      </c>
      <c r="L19" s="287">
        <v>0</v>
      </c>
      <c r="M19" s="285">
        <f t="shared" si="2"/>
        <v>0</v>
      </c>
      <c r="N19" s="307"/>
      <c r="O19">
        <v>201</v>
      </c>
    </row>
    <row r="20" spans="1:15" customFormat="1" ht="25.5" customHeight="1">
      <c r="A20" s="308">
        <v>134</v>
      </c>
      <c r="B20" s="302" t="s">
        <v>361</v>
      </c>
      <c r="C20" s="287">
        <v>0</v>
      </c>
      <c r="D20" s="287">
        <v>0</v>
      </c>
      <c r="E20" s="287">
        <v>0</v>
      </c>
      <c r="F20" s="287">
        <v>0</v>
      </c>
      <c r="G20" s="287">
        <v>0</v>
      </c>
      <c r="H20" s="287">
        <v>0</v>
      </c>
      <c r="I20" s="287">
        <v>0</v>
      </c>
      <c r="J20" s="287">
        <v>0</v>
      </c>
      <c r="K20" s="287">
        <v>0</v>
      </c>
      <c r="L20" s="287">
        <v>0</v>
      </c>
      <c r="M20" s="285">
        <f t="shared" si="2"/>
        <v>0</v>
      </c>
      <c r="N20" s="307"/>
      <c r="O20">
        <v>203</v>
      </c>
    </row>
    <row r="21" spans="1:15" customFormat="1" ht="25.5" customHeight="1">
      <c r="A21" s="308">
        <v>135</v>
      </c>
      <c r="B21" s="302" t="s">
        <v>362</v>
      </c>
      <c r="C21" s="287">
        <v>0</v>
      </c>
      <c r="D21" s="287">
        <v>0</v>
      </c>
      <c r="E21" s="287">
        <v>0</v>
      </c>
      <c r="F21" s="287">
        <v>0</v>
      </c>
      <c r="G21" s="287">
        <v>0</v>
      </c>
      <c r="H21" s="287">
        <v>0</v>
      </c>
      <c r="I21" s="287">
        <v>0</v>
      </c>
      <c r="J21" s="287">
        <v>0</v>
      </c>
      <c r="K21" s="287">
        <v>0</v>
      </c>
      <c r="L21" s="287">
        <v>0</v>
      </c>
      <c r="M21" s="285">
        <f t="shared" si="2"/>
        <v>0</v>
      </c>
      <c r="N21" s="307"/>
      <c r="O21">
        <v>205</v>
      </c>
    </row>
    <row r="22" spans="1:15" customFormat="1" ht="25.5">
      <c r="A22" s="308">
        <v>136</v>
      </c>
      <c r="B22" s="302" t="s">
        <v>363</v>
      </c>
      <c r="C22" s="287">
        <v>0</v>
      </c>
      <c r="D22" s="287">
        <v>0</v>
      </c>
      <c r="E22" s="287">
        <v>0</v>
      </c>
      <c r="F22" s="287">
        <v>0</v>
      </c>
      <c r="G22" s="287">
        <v>0</v>
      </c>
      <c r="H22" s="287">
        <v>0</v>
      </c>
      <c r="I22" s="287">
        <v>0</v>
      </c>
      <c r="J22" s="287">
        <v>0</v>
      </c>
      <c r="K22" s="287">
        <v>0</v>
      </c>
      <c r="L22" s="287">
        <v>0</v>
      </c>
      <c r="M22" s="285">
        <f t="shared" si="2"/>
        <v>0</v>
      </c>
      <c r="N22" s="307"/>
      <c r="O22">
        <v>207</v>
      </c>
    </row>
    <row r="23" spans="1:15" customFormat="1" ht="25.5" customHeight="1">
      <c r="A23" s="308">
        <v>137</v>
      </c>
      <c r="B23" s="302" t="s">
        <v>364</v>
      </c>
      <c r="C23" s="287">
        <v>0</v>
      </c>
      <c r="D23" s="287">
        <v>0</v>
      </c>
      <c r="E23" s="287">
        <v>0</v>
      </c>
      <c r="F23" s="287">
        <v>0</v>
      </c>
      <c r="G23" s="287">
        <v>0</v>
      </c>
      <c r="H23" s="287">
        <v>0</v>
      </c>
      <c r="I23" s="287">
        <v>0</v>
      </c>
      <c r="J23" s="287">
        <v>0</v>
      </c>
      <c r="K23" s="287">
        <v>0</v>
      </c>
      <c r="L23" s="287">
        <v>0</v>
      </c>
      <c r="M23" s="285">
        <f t="shared" si="2"/>
        <v>0</v>
      </c>
      <c r="N23" s="307"/>
      <c r="O23">
        <v>209</v>
      </c>
    </row>
    <row r="24" spans="1:15" customFormat="1" ht="25.5">
      <c r="A24" s="308">
        <v>138</v>
      </c>
      <c r="B24" s="302" t="s">
        <v>365</v>
      </c>
      <c r="C24" s="287">
        <v>0</v>
      </c>
      <c r="D24" s="287">
        <v>0</v>
      </c>
      <c r="E24" s="287">
        <v>0</v>
      </c>
      <c r="F24" s="287">
        <v>0</v>
      </c>
      <c r="G24" s="287">
        <v>0</v>
      </c>
      <c r="H24" s="287">
        <v>0</v>
      </c>
      <c r="I24" s="287">
        <v>0</v>
      </c>
      <c r="J24" s="287">
        <v>0</v>
      </c>
      <c r="K24" s="287">
        <v>0</v>
      </c>
      <c r="L24" s="287">
        <v>0</v>
      </c>
      <c r="M24" s="285">
        <f t="shared" si="2"/>
        <v>0</v>
      </c>
      <c r="N24" s="307"/>
      <c r="O24">
        <v>211</v>
      </c>
    </row>
    <row r="25" spans="1:15" customFormat="1" ht="25.5" customHeight="1">
      <c r="A25" s="295">
        <v>1400</v>
      </c>
      <c r="B25" s="296" t="s">
        <v>366</v>
      </c>
      <c r="C25" s="284">
        <f t="shared" ref="C25:N25" si="5">SUM(C26:C29)</f>
        <v>0</v>
      </c>
      <c r="D25" s="284">
        <f>SUM(D26:D29)</f>
        <v>0</v>
      </c>
      <c r="E25" s="284">
        <f t="shared" si="5"/>
        <v>0</v>
      </c>
      <c r="F25" s="284">
        <f t="shared" si="5"/>
        <v>0</v>
      </c>
      <c r="G25" s="284">
        <f t="shared" si="5"/>
        <v>0</v>
      </c>
      <c r="H25" s="284">
        <f t="shared" si="5"/>
        <v>0</v>
      </c>
      <c r="I25" s="284">
        <f t="shared" si="5"/>
        <v>0</v>
      </c>
      <c r="J25" s="284">
        <f t="shared" si="5"/>
        <v>0</v>
      </c>
      <c r="K25" s="284">
        <f t="shared" si="5"/>
        <v>0</v>
      </c>
      <c r="L25" s="284">
        <f t="shared" si="5"/>
        <v>0</v>
      </c>
      <c r="M25" s="284">
        <f t="shared" si="2"/>
        <v>0</v>
      </c>
      <c r="N25" s="311">
        <f t="shared" si="5"/>
        <v>0</v>
      </c>
      <c r="O25">
        <v>213</v>
      </c>
    </row>
    <row r="26" spans="1:15" customFormat="1" ht="25.5" customHeight="1">
      <c r="A26" s="308">
        <v>141</v>
      </c>
      <c r="B26" s="302" t="s">
        <v>367</v>
      </c>
      <c r="C26" s="287">
        <v>0</v>
      </c>
      <c r="D26" s="287">
        <v>0</v>
      </c>
      <c r="E26" s="287">
        <v>0</v>
      </c>
      <c r="F26" s="287">
        <v>0</v>
      </c>
      <c r="G26" s="287">
        <v>0</v>
      </c>
      <c r="H26" s="287">
        <v>0</v>
      </c>
      <c r="I26" s="287">
        <v>0</v>
      </c>
      <c r="J26" s="287">
        <v>0</v>
      </c>
      <c r="K26" s="287">
        <v>0</v>
      </c>
      <c r="L26" s="287">
        <v>0</v>
      </c>
      <c r="M26" s="285">
        <f t="shared" si="2"/>
        <v>0</v>
      </c>
      <c r="N26" s="307"/>
      <c r="O26">
        <v>215</v>
      </c>
    </row>
    <row r="27" spans="1:15" customFormat="1" ht="25.5" customHeight="1">
      <c r="A27" s="308">
        <v>142</v>
      </c>
      <c r="B27" s="302" t="s">
        <v>368</v>
      </c>
      <c r="C27" s="287">
        <v>0</v>
      </c>
      <c r="D27" s="287">
        <v>0</v>
      </c>
      <c r="E27" s="287">
        <v>0</v>
      </c>
      <c r="F27" s="287">
        <v>0</v>
      </c>
      <c r="G27" s="287">
        <v>0</v>
      </c>
      <c r="H27" s="287">
        <v>0</v>
      </c>
      <c r="I27" s="287">
        <v>0</v>
      </c>
      <c r="J27" s="287">
        <v>0</v>
      </c>
      <c r="K27" s="287">
        <v>0</v>
      </c>
      <c r="L27" s="287">
        <v>0</v>
      </c>
      <c r="M27" s="285">
        <f t="shared" si="2"/>
        <v>0</v>
      </c>
      <c r="N27" s="307"/>
      <c r="O27">
        <v>217</v>
      </c>
    </row>
    <row r="28" spans="1:15" customFormat="1" ht="25.5" customHeight="1">
      <c r="A28" s="308">
        <v>143</v>
      </c>
      <c r="B28" s="302" t="s">
        <v>369</v>
      </c>
      <c r="C28" s="287">
        <v>0</v>
      </c>
      <c r="D28" s="287">
        <v>0</v>
      </c>
      <c r="E28" s="287">
        <v>0</v>
      </c>
      <c r="F28" s="287">
        <v>0</v>
      </c>
      <c r="G28" s="287">
        <v>0</v>
      </c>
      <c r="H28" s="287">
        <v>0</v>
      </c>
      <c r="I28" s="287">
        <v>0</v>
      </c>
      <c r="J28" s="287">
        <v>0</v>
      </c>
      <c r="K28" s="287">
        <v>0</v>
      </c>
      <c r="L28" s="287">
        <v>0</v>
      </c>
      <c r="M28" s="285">
        <f t="shared" si="2"/>
        <v>0</v>
      </c>
      <c r="N28" s="307"/>
      <c r="O28">
        <v>219</v>
      </c>
    </row>
    <row r="29" spans="1:15" customFormat="1" ht="25.5" customHeight="1">
      <c r="A29" s="308">
        <v>144</v>
      </c>
      <c r="B29" s="302" t="s">
        <v>370</v>
      </c>
      <c r="C29" s="287">
        <v>0</v>
      </c>
      <c r="D29" s="287">
        <v>0</v>
      </c>
      <c r="E29" s="287">
        <v>0</v>
      </c>
      <c r="F29" s="287">
        <v>0</v>
      </c>
      <c r="G29" s="287">
        <v>0</v>
      </c>
      <c r="H29" s="287">
        <v>0</v>
      </c>
      <c r="I29" s="287">
        <v>0</v>
      </c>
      <c r="J29" s="287">
        <v>0</v>
      </c>
      <c r="K29" s="287">
        <v>0</v>
      </c>
      <c r="L29" s="287">
        <v>0</v>
      </c>
      <c r="M29" s="285">
        <f t="shared" si="2"/>
        <v>0</v>
      </c>
      <c r="N29" s="307"/>
      <c r="O29">
        <v>221</v>
      </c>
    </row>
    <row r="30" spans="1:15" customFormat="1" ht="25.5" customHeight="1">
      <c r="A30" s="295">
        <v>1500</v>
      </c>
      <c r="B30" s="296" t="s">
        <v>371</v>
      </c>
      <c r="C30" s="284">
        <f t="shared" ref="C30:N30" si="6">SUM(C31:C36)</f>
        <v>0</v>
      </c>
      <c r="D30" s="284">
        <f>SUM(D31:D36)</f>
        <v>0</v>
      </c>
      <c r="E30" s="284">
        <f t="shared" si="6"/>
        <v>0</v>
      </c>
      <c r="F30" s="284">
        <f t="shared" si="6"/>
        <v>0</v>
      </c>
      <c r="G30" s="284">
        <f t="shared" si="6"/>
        <v>0</v>
      </c>
      <c r="H30" s="284">
        <f t="shared" si="6"/>
        <v>0</v>
      </c>
      <c r="I30" s="284">
        <f t="shared" si="6"/>
        <v>0</v>
      </c>
      <c r="J30" s="284">
        <f t="shared" si="6"/>
        <v>0</v>
      </c>
      <c r="K30" s="284">
        <f t="shared" si="6"/>
        <v>0</v>
      </c>
      <c r="L30" s="284">
        <f t="shared" si="6"/>
        <v>0</v>
      </c>
      <c r="M30" s="284">
        <f t="shared" si="2"/>
        <v>0</v>
      </c>
      <c r="N30" s="311">
        <f t="shared" si="6"/>
        <v>0</v>
      </c>
      <c r="O30">
        <v>223</v>
      </c>
    </row>
    <row r="31" spans="1:15" customFormat="1" ht="25.5" customHeight="1">
      <c r="A31" s="308">
        <v>151</v>
      </c>
      <c r="B31" s="302" t="s">
        <v>372</v>
      </c>
      <c r="C31" s="287">
        <v>0</v>
      </c>
      <c r="D31" s="287">
        <v>0</v>
      </c>
      <c r="E31" s="287">
        <v>0</v>
      </c>
      <c r="F31" s="287">
        <v>0</v>
      </c>
      <c r="G31" s="287">
        <v>0</v>
      </c>
      <c r="H31" s="287">
        <v>0</v>
      </c>
      <c r="I31" s="287">
        <v>0</v>
      </c>
      <c r="J31" s="287">
        <v>0</v>
      </c>
      <c r="K31" s="287">
        <v>0</v>
      </c>
      <c r="L31" s="287">
        <v>0</v>
      </c>
      <c r="M31" s="285">
        <f t="shared" si="2"/>
        <v>0</v>
      </c>
      <c r="N31" s="307"/>
      <c r="O31">
        <v>225</v>
      </c>
    </row>
    <row r="32" spans="1:15" customFormat="1" ht="25.5" customHeight="1">
      <c r="A32" s="308">
        <v>152</v>
      </c>
      <c r="B32" s="302" t="s">
        <v>286</v>
      </c>
      <c r="C32" s="287">
        <v>0</v>
      </c>
      <c r="D32" s="287">
        <v>0</v>
      </c>
      <c r="E32" s="287">
        <v>0</v>
      </c>
      <c r="F32" s="287">
        <v>0</v>
      </c>
      <c r="G32" s="287">
        <v>0</v>
      </c>
      <c r="H32" s="287">
        <v>0</v>
      </c>
      <c r="I32" s="287">
        <v>0</v>
      </c>
      <c r="J32" s="287">
        <v>0</v>
      </c>
      <c r="K32" s="287">
        <v>0</v>
      </c>
      <c r="L32" s="287">
        <v>0</v>
      </c>
      <c r="M32" s="285">
        <f t="shared" si="2"/>
        <v>0</v>
      </c>
      <c r="N32" s="307"/>
      <c r="O32">
        <v>227</v>
      </c>
    </row>
    <row r="33" spans="1:15" customFormat="1" ht="25.5" customHeight="1">
      <c r="A33" s="308">
        <v>153</v>
      </c>
      <c r="B33" s="302" t="s">
        <v>373</v>
      </c>
      <c r="C33" s="287">
        <v>0</v>
      </c>
      <c r="D33" s="287">
        <v>0</v>
      </c>
      <c r="E33" s="287">
        <v>0</v>
      </c>
      <c r="F33" s="287">
        <v>0</v>
      </c>
      <c r="G33" s="287">
        <v>0</v>
      </c>
      <c r="H33" s="287">
        <v>0</v>
      </c>
      <c r="I33" s="287">
        <v>0</v>
      </c>
      <c r="J33" s="287">
        <v>0</v>
      </c>
      <c r="K33" s="287">
        <v>0</v>
      </c>
      <c r="L33" s="287">
        <v>0</v>
      </c>
      <c r="M33" s="285">
        <f t="shared" si="2"/>
        <v>0</v>
      </c>
      <c r="N33" s="307"/>
      <c r="O33">
        <v>229</v>
      </c>
    </row>
    <row r="34" spans="1:15" customFormat="1" ht="25.5" customHeight="1">
      <c r="A34" s="308">
        <v>154</v>
      </c>
      <c r="B34" s="302" t="s">
        <v>374</v>
      </c>
      <c r="C34" s="287">
        <v>0</v>
      </c>
      <c r="D34" s="287">
        <v>0</v>
      </c>
      <c r="E34" s="287">
        <v>0</v>
      </c>
      <c r="F34" s="287">
        <v>0</v>
      </c>
      <c r="G34" s="287">
        <v>0</v>
      </c>
      <c r="H34" s="287">
        <v>0</v>
      </c>
      <c r="I34" s="287">
        <v>0</v>
      </c>
      <c r="J34" s="287">
        <v>0</v>
      </c>
      <c r="K34" s="287">
        <v>0</v>
      </c>
      <c r="L34" s="287">
        <v>0</v>
      </c>
      <c r="M34" s="285">
        <f t="shared" si="2"/>
        <v>0</v>
      </c>
      <c r="N34" s="307"/>
      <c r="O34" s="35" t="s">
        <v>375</v>
      </c>
    </row>
    <row r="35" spans="1:15" customFormat="1" ht="25.5" customHeight="1">
      <c r="A35" s="308">
        <v>155</v>
      </c>
      <c r="B35" s="302" t="s">
        <v>376</v>
      </c>
      <c r="C35" s="287">
        <v>0</v>
      </c>
      <c r="D35" s="287">
        <v>0</v>
      </c>
      <c r="E35" s="287">
        <v>0</v>
      </c>
      <c r="F35" s="287">
        <v>0</v>
      </c>
      <c r="G35" s="287">
        <v>0</v>
      </c>
      <c r="H35" s="287">
        <v>0</v>
      </c>
      <c r="I35" s="287">
        <v>0</v>
      </c>
      <c r="J35" s="287">
        <v>0</v>
      </c>
      <c r="K35" s="287">
        <v>0</v>
      </c>
      <c r="L35" s="287">
        <v>0</v>
      </c>
      <c r="M35" s="285">
        <f t="shared" si="2"/>
        <v>0</v>
      </c>
      <c r="N35" s="307"/>
      <c r="O35">
        <v>202</v>
      </c>
    </row>
    <row r="36" spans="1:15" customFormat="1" ht="25.5" customHeight="1">
      <c r="A36" s="308">
        <v>159</v>
      </c>
      <c r="B36" s="302" t="s">
        <v>377</v>
      </c>
      <c r="C36" s="287">
        <v>0</v>
      </c>
      <c r="D36" s="287">
        <v>0</v>
      </c>
      <c r="E36" s="287">
        <v>0</v>
      </c>
      <c r="F36" s="287">
        <v>0</v>
      </c>
      <c r="G36" s="287">
        <v>0</v>
      </c>
      <c r="H36" s="287">
        <v>0</v>
      </c>
      <c r="I36" s="287">
        <v>0</v>
      </c>
      <c r="J36" s="287">
        <v>0</v>
      </c>
      <c r="K36" s="287">
        <v>0</v>
      </c>
      <c r="L36" s="287">
        <v>0</v>
      </c>
      <c r="M36" s="285">
        <f t="shared" si="2"/>
        <v>0</v>
      </c>
      <c r="N36" s="307"/>
      <c r="O36">
        <v>204</v>
      </c>
    </row>
    <row r="37" spans="1:15" customFormat="1" ht="25.5" customHeight="1">
      <c r="A37" s="295">
        <v>1600</v>
      </c>
      <c r="B37" s="257" t="s">
        <v>378</v>
      </c>
      <c r="C37" s="284">
        <f t="shared" ref="C37:N37" si="7">SUM(C38)</f>
        <v>0</v>
      </c>
      <c r="D37" s="284">
        <f t="shared" si="7"/>
        <v>0</v>
      </c>
      <c r="E37" s="284">
        <f t="shared" si="7"/>
        <v>0</v>
      </c>
      <c r="F37" s="284">
        <f t="shared" si="7"/>
        <v>0</v>
      </c>
      <c r="G37" s="284">
        <f t="shared" si="7"/>
        <v>0</v>
      </c>
      <c r="H37" s="284">
        <f t="shared" si="7"/>
        <v>0</v>
      </c>
      <c r="I37" s="284">
        <f t="shared" si="7"/>
        <v>0</v>
      </c>
      <c r="J37" s="284">
        <f t="shared" si="7"/>
        <v>0</v>
      </c>
      <c r="K37" s="284">
        <f t="shared" si="7"/>
        <v>0</v>
      </c>
      <c r="L37" s="284">
        <f t="shared" si="7"/>
        <v>0</v>
      </c>
      <c r="M37" s="284">
        <f t="shared" si="2"/>
        <v>0</v>
      </c>
      <c r="N37" s="311">
        <f t="shared" si="7"/>
        <v>0</v>
      </c>
      <c r="O37">
        <v>206</v>
      </c>
    </row>
    <row r="38" spans="1:15" customFormat="1" ht="30" customHeight="1">
      <c r="A38" s="308">
        <v>161</v>
      </c>
      <c r="B38" s="302" t="s">
        <v>379</v>
      </c>
      <c r="C38" s="287">
        <v>0</v>
      </c>
      <c r="D38" s="287">
        <v>0</v>
      </c>
      <c r="E38" s="287">
        <v>0</v>
      </c>
      <c r="F38" s="287">
        <v>0</v>
      </c>
      <c r="G38" s="287">
        <v>0</v>
      </c>
      <c r="H38" s="287">
        <v>0</v>
      </c>
      <c r="I38" s="287">
        <v>0</v>
      </c>
      <c r="J38" s="287">
        <v>0</v>
      </c>
      <c r="K38" s="287">
        <v>0</v>
      </c>
      <c r="L38" s="287">
        <v>0</v>
      </c>
      <c r="M38" s="285">
        <f t="shared" si="2"/>
        <v>0</v>
      </c>
      <c r="N38" s="307"/>
      <c r="O38">
        <v>208</v>
      </c>
    </row>
    <row r="39" spans="1:15" customFormat="1" ht="25.5" customHeight="1">
      <c r="A39" s="312">
        <v>1700</v>
      </c>
      <c r="B39" s="296" t="s">
        <v>380</v>
      </c>
      <c r="C39" s="284">
        <f t="shared" ref="C39:N39" si="8">SUM(C40:C41)</f>
        <v>0</v>
      </c>
      <c r="D39" s="284">
        <f>SUM(D40:D41)</f>
        <v>0</v>
      </c>
      <c r="E39" s="284">
        <f t="shared" si="8"/>
        <v>0</v>
      </c>
      <c r="F39" s="284">
        <f t="shared" si="8"/>
        <v>0</v>
      </c>
      <c r="G39" s="284">
        <f t="shared" si="8"/>
        <v>0</v>
      </c>
      <c r="H39" s="284">
        <f t="shared" si="8"/>
        <v>0</v>
      </c>
      <c r="I39" s="284">
        <f t="shared" si="8"/>
        <v>0</v>
      </c>
      <c r="J39" s="284">
        <f t="shared" si="8"/>
        <v>0</v>
      </c>
      <c r="K39" s="284">
        <f t="shared" si="8"/>
        <v>0</v>
      </c>
      <c r="L39" s="284">
        <f t="shared" si="8"/>
        <v>0</v>
      </c>
      <c r="M39" s="284">
        <f t="shared" si="2"/>
        <v>0</v>
      </c>
      <c r="N39" s="311">
        <f t="shared" si="8"/>
        <v>0</v>
      </c>
      <c r="O39">
        <v>210</v>
      </c>
    </row>
    <row r="40" spans="1:15" customFormat="1" ht="25.5" customHeight="1">
      <c r="A40" s="308">
        <v>171</v>
      </c>
      <c r="B40" s="302" t="s">
        <v>381</v>
      </c>
      <c r="C40" s="287">
        <v>0</v>
      </c>
      <c r="D40" s="287">
        <v>0</v>
      </c>
      <c r="E40" s="287">
        <v>0</v>
      </c>
      <c r="F40" s="287">
        <v>0</v>
      </c>
      <c r="G40" s="287">
        <v>0</v>
      </c>
      <c r="H40" s="287">
        <v>0</v>
      </c>
      <c r="I40" s="287">
        <v>0</v>
      </c>
      <c r="J40" s="287">
        <v>0</v>
      </c>
      <c r="K40" s="287">
        <v>0</v>
      </c>
      <c r="L40" s="287">
        <v>0</v>
      </c>
      <c r="M40" s="285">
        <f t="shared" si="2"/>
        <v>0</v>
      </c>
      <c r="N40" s="307"/>
      <c r="O40">
        <v>212</v>
      </c>
    </row>
    <row r="41" spans="1:15" customFormat="1" ht="25.5" customHeight="1">
      <c r="A41" s="308">
        <v>172</v>
      </c>
      <c r="B41" s="302" t="s">
        <v>382</v>
      </c>
      <c r="C41" s="287">
        <v>0</v>
      </c>
      <c r="D41" s="287">
        <v>0</v>
      </c>
      <c r="E41" s="287">
        <v>0</v>
      </c>
      <c r="F41" s="287">
        <v>0</v>
      </c>
      <c r="G41" s="287">
        <v>0</v>
      </c>
      <c r="H41" s="287">
        <v>0</v>
      </c>
      <c r="I41" s="287">
        <v>0</v>
      </c>
      <c r="J41" s="287">
        <v>0</v>
      </c>
      <c r="K41" s="287">
        <v>0</v>
      </c>
      <c r="L41" s="287">
        <v>0</v>
      </c>
      <c r="M41" s="285">
        <f t="shared" si="2"/>
        <v>0</v>
      </c>
      <c r="N41" s="307"/>
      <c r="O41">
        <v>214</v>
      </c>
    </row>
    <row r="42" spans="1:15" customFormat="1" ht="25.5" customHeight="1">
      <c r="A42" s="293">
        <v>2000</v>
      </c>
      <c r="B42" s="294" t="s">
        <v>54</v>
      </c>
      <c r="C42" s="283">
        <f t="shared" ref="C42:N42" si="9">C43+C52+C56+C66+C76+C84+C87+C93+C97</f>
        <v>560361</v>
      </c>
      <c r="D42" s="283">
        <f>D43+D52+D56+D66+D76+D84+D87+D93+D97</f>
        <v>0</v>
      </c>
      <c r="E42" s="283">
        <f t="shared" si="9"/>
        <v>0</v>
      </c>
      <c r="F42" s="283">
        <f t="shared" si="9"/>
        <v>0</v>
      </c>
      <c r="G42" s="283">
        <f t="shared" si="9"/>
        <v>0</v>
      </c>
      <c r="H42" s="283">
        <f t="shared" si="9"/>
        <v>0</v>
      </c>
      <c r="I42" s="283">
        <f t="shared" si="9"/>
        <v>0</v>
      </c>
      <c r="J42" s="283">
        <f t="shared" si="9"/>
        <v>0</v>
      </c>
      <c r="K42" s="283">
        <f t="shared" si="9"/>
        <v>0</v>
      </c>
      <c r="L42" s="283">
        <f t="shared" si="9"/>
        <v>0</v>
      </c>
      <c r="M42" s="283">
        <f t="shared" si="2"/>
        <v>560361</v>
      </c>
      <c r="N42" s="313">
        <f t="shared" si="9"/>
        <v>0</v>
      </c>
      <c r="O42">
        <v>216</v>
      </c>
    </row>
    <row r="43" spans="1:15" customFormat="1" ht="30">
      <c r="A43" s="295">
        <v>2100</v>
      </c>
      <c r="B43" s="296" t="s">
        <v>383</v>
      </c>
      <c r="C43" s="284">
        <f t="shared" ref="C43:N43" si="10">SUM(C44:C51)</f>
        <v>123552</v>
      </c>
      <c r="D43" s="284">
        <f>SUM(D44:D51)</f>
        <v>0</v>
      </c>
      <c r="E43" s="284">
        <f t="shared" si="10"/>
        <v>0</v>
      </c>
      <c r="F43" s="284">
        <f t="shared" si="10"/>
        <v>0</v>
      </c>
      <c r="G43" s="284">
        <f t="shared" si="10"/>
        <v>0</v>
      </c>
      <c r="H43" s="284">
        <f t="shared" si="10"/>
        <v>0</v>
      </c>
      <c r="I43" s="284">
        <f t="shared" si="10"/>
        <v>0</v>
      </c>
      <c r="J43" s="284">
        <f t="shared" si="10"/>
        <v>0</v>
      </c>
      <c r="K43" s="284">
        <f t="shared" si="10"/>
        <v>0</v>
      </c>
      <c r="L43" s="284">
        <f t="shared" si="10"/>
        <v>0</v>
      </c>
      <c r="M43" s="284">
        <f t="shared" si="2"/>
        <v>123552</v>
      </c>
      <c r="N43" s="311">
        <f t="shared" si="10"/>
        <v>0</v>
      </c>
      <c r="O43">
        <v>224</v>
      </c>
    </row>
    <row r="44" spans="1:15" customFormat="1" ht="25.5" customHeight="1">
      <c r="A44" s="308">
        <v>211</v>
      </c>
      <c r="B44" s="302" t="s">
        <v>384</v>
      </c>
      <c r="C44" s="287">
        <v>20592</v>
      </c>
      <c r="D44" s="287">
        <v>0</v>
      </c>
      <c r="E44" s="287">
        <v>0</v>
      </c>
      <c r="F44" s="287">
        <v>0</v>
      </c>
      <c r="G44" s="287">
        <v>0</v>
      </c>
      <c r="H44" s="287">
        <v>0</v>
      </c>
      <c r="I44" s="287">
        <v>0</v>
      </c>
      <c r="J44" s="287">
        <v>0</v>
      </c>
      <c r="K44" s="287">
        <v>0</v>
      </c>
      <c r="L44" s="287">
        <v>0</v>
      </c>
      <c r="M44" s="285">
        <f t="shared" si="2"/>
        <v>20592</v>
      </c>
      <c r="N44" s="307"/>
      <c r="O44">
        <v>226</v>
      </c>
    </row>
    <row r="45" spans="1:15" customFormat="1" ht="25.5" customHeight="1">
      <c r="A45" s="308">
        <v>212</v>
      </c>
      <c r="B45" s="302" t="s">
        <v>385</v>
      </c>
      <c r="C45" s="287">
        <v>13728</v>
      </c>
      <c r="D45" s="287">
        <v>0</v>
      </c>
      <c r="E45" s="287">
        <v>0</v>
      </c>
      <c r="F45" s="287">
        <v>0</v>
      </c>
      <c r="G45" s="287">
        <v>0</v>
      </c>
      <c r="H45" s="287">
        <v>0</v>
      </c>
      <c r="I45" s="287">
        <v>0</v>
      </c>
      <c r="J45" s="287">
        <v>0</v>
      </c>
      <c r="K45" s="287">
        <v>0</v>
      </c>
      <c r="L45" s="287">
        <v>0</v>
      </c>
      <c r="M45" s="285">
        <f t="shared" si="2"/>
        <v>13728</v>
      </c>
      <c r="N45" s="307"/>
      <c r="O45">
        <v>228</v>
      </c>
    </row>
    <row r="46" spans="1:15" customFormat="1" ht="25.5" customHeight="1">
      <c r="A46" s="308">
        <v>213</v>
      </c>
      <c r="B46" s="302" t="s">
        <v>386</v>
      </c>
      <c r="C46" s="287">
        <v>0</v>
      </c>
      <c r="D46" s="287">
        <v>0</v>
      </c>
      <c r="E46" s="287">
        <v>0</v>
      </c>
      <c r="F46" s="287">
        <v>0</v>
      </c>
      <c r="G46" s="287">
        <v>0</v>
      </c>
      <c r="H46" s="287">
        <v>0</v>
      </c>
      <c r="I46" s="287">
        <v>0</v>
      </c>
      <c r="J46" s="287">
        <v>0</v>
      </c>
      <c r="K46" s="287">
        <v>0</v>
      </c>
      <c r="L46" s="287">
        <v>0</v>
      </c>
      <c r="M46" s="285">
        <f t="shared" si="2"/>
        <v>0</v>
      </c>
      <c r="N46" s="307"/>
      <c r="O46">
        <v>230</v>
      </c>
    </row>
    <row r="47" spans="1:15" customFormat="1" ht="34.5" customHeight="1">
      <c r="A47" s="308">
        <v>214</v>
      </c>
      <c r="B47" s="302" t="s">
        <v>387</v>
      </c>
      <c r="C47" s="287">
        <v>21965</v>
      </c>
      <c r="D47" s="287">
        <v>0</v>
      </c>
      <c r="E47" s="287">
        <v>0</v>
      </c>
      <c r="F47" s="287">
        <v>0</v>
      </c>
      <c r="G47" s="287">
        <v>0</v>
      </c>
      <c r="H47" s="287">
        <v>0</v>
      </c>
      <c r="I47" s="287">
        <v>0</v>
      </c>
      <c r="J47" s="287">
        <v>0</v>
      </c>
      <c r="K47" s="287">
        <v>0</v>
      </c>
      <c r="L47" s="287">
        <v>0</v>
      </c>
      <c r="M47" s="285">
        <f t="shared" si="2"/>
        <v>21965</v>
      </c>
      <c r="N47" s="307"/>
    </row>
    <row r="48" spans="1:15" customFormat="1" ht="25.5" customHeight="1">
      <c r="A48" s="308">
        <v>215</v>
      </c>
      <c r="B48" s="302" t="s">
        <v>388</v>
      </c>
      <c r="C48" s="287">
        <v>41184</v>
      </c>
      <c r="D48" s="287">
        <v>0</v>
      </c>
      <c r="E48" s="287">
        <v>0</v>
      </c>
      <c r="F48" s="287">
        <v>0</v>
      </c>
      <c r="G48" s="287">
        <v>0</v>
      </c>
      <c r="H48" s="287">
        <v>0</v>
      </c>
      <c r="I48" s="287">
        <v>0</v>
      </c>
      <c r="J48" s="287">
        <v>0</v>
      </c>
      <c r="K48" s="287">
        <v>0</v>
      </c>
      <c r="L48" s="287">
        <v>0</v>
      </c>
      <c r="M48" s="285">
        <f t="shared" si="2"/>
        <v>41184</v>
      </c>
      <c r="N48" s="307"/>
      <c r="O48">
        <v>301</v>
      </c>
    </row>
    <row r="49" spans="1:15" customFormat="1" ht="25.5" customHeight="1">
      <c r="A49" s="308">
        <v>216</v>
      </c>
      <c r="B49" s="302" t="s">
        <v>389</v>
      </c>
      <c r="C49" s="287">
        <v>10982</v>
      </c>
      <c r="D49" s="287">
        <v>0</v>
      </c>
      <c r="E49" s="287">
        <v>0</v>
      </c>
      <c r="F49" s="287">
        <v>0</v>
      </c>
      <c r="G49" s="287">
        <v>0</v>
      </c>
      <c r="H49" s="287">
        <v>0</v>
      </c>
      <c r="I49" s="287">
        <v>0</v>
      </c>
      <c r="J49" s="287">
        <v>0</v>
      </c>
      <c r="K49" s="287">
        <v>0</v>
      </c>
      <c r="L49" s="287">
        <v>0</v>
      </c>
      <c r="M49" s="285">
        <f t="shared" si="2"/>
        <v>10982</v>
      </c>
      <c r="N49" s="307"/>
      <c r="O49">
        <v>302</v>
      </c>
    </row>
    <row r="50" spans="1:15" customFormat="1" ht="25.5" customHeight="1">
      <c r="A50" s="308">
        <v>217</v>
      </c>
      <c r="B50" s="302" t="s">
        <v>390</v>
      </c>
      <c r="C50" s="287">
        <v>6864</v>
      </c>
      <c r="D50" s="287">
        <v>0</v>
      </c>
      <c r="E50" s="287">
        <v>0</v>
      </c>
      <c r="F50" s="287">
        <v>0</v>
      </c>
      <c r="G50" s="287">
        <v>0</v>
      </c>
      <c r="H50" s="287">
        <v>0</v>
      </c>
      <c r="I50" s="287">
        <v>0</v>
      </c>
      <c r="J50" s="287">
        <v>0</v>
      </c>
      <c r="K50" s="287">
        <v>0</v>
      </c>
      <c r="L50" s="287">
        <v>0</v>
      </c>
      <c r="M50" s="285">
        <f t="shared" si="2"/>
        <v>6864</v>
      </c>
      <c r="N50" s="307"/>
      <c r="O50">
        <v>303</v>
      </c>
    </row>
    <row r="51" spans="1:15" customFormat="1" ht="39.75" customHeight="1">
      <c r="A51" s="308">
        <v>218</v>
      </c>
      <c r="B51" s="302" t="s">
        <v>391</v>
      </c>
      <c r="C51" s="287">
        <v>8237</v>
      </c>
      <c r="D51" s="287">
        <v>0</v>
      </c>
      <c r="E51" s="287">
        <v>0</v>
      </c>
      <c r="F51" s="287">
        <v>0</v>
      </c>
      <c r="G51" s="287">
        <v>0</v>
      </c>
      <c r="H51" s="287">
        <v>0</v>
      </c>
      <c r="I51" s="287">
        <v>0</v>
      </c>
      <c r="J51" s="287">
        <v>0</v>
      </c>
      <c r="K51" s="287">
        <v>0</v>
      </c>
      <c r="L51" s="287">
        <v>0</v>
      </c>
      <c r="M51" s="285">
        <f t="shared" si="2"/>
        <v>8237</v>
      </c>
      <c r="N51" s="307"/>
      <c r="O51">
        <v>304</v>
      </c>
    </row>
    <row r="52" spans="1:15" customFormat="1" ht="25.5" customHeight="1">
      <c r="A52" s="295">
        <v>2200</v>
      </c>
      <c r="B52" s="296" t="s">
        <v>392</v>
      </c>
      <c r="C52" s="284">
        <f t="shared" ref="C52:N52" si="11">SUM(C53:C55)</f>
        <v>137280</v>
      </c>
      <c r="D52" s="284">
        <f>SUM(D53:D55)</f>
        <v>0</v>
      </c>
      <c r="E52" s="284">
        <f t="shared" si="11"/>
        <v>0</v>
      </c>
      <c r="F52" s="284">
        <f t="shared" si="11"/>
        <v>0</v>
      </c>
      <c r="G52" s="284">
        <f t="shared" si="11"/>
        <v>0</v>
      </c>
      <c r="H52" s="284">
        <f t="shared" si="11"/>
        <v>0</v>
      </c>
      <c r="I52" s="284">
        <f t="shared" si="11"/>
        <v>0</v>
      </c>
      <c r="J52" s="284">
        <f t="shared" si="11"/>
        <v>0</v>
      </c>
      <c r="K52" s="284">
        <f t="shared" si="11"/>
        <v>0</v>
      </c>
      <c r="L52" s="284">
        <f t="shared" si="11"/>
        <v>0</v>
      </c>
      <c r="M52" s="284">
        <f t="shared" si="2"/>
        <v>137280</v>
      </c>
      <c r="N52" s="311">
        <f t="shared" si="11"/>
        <v>0</v>
      </c>
      <c r="O52">
        <v>305</v>
      </c>
    </row>
    <row r="53" spans="1:15" customFormat="1" ht="25.5" customHeight="1">
      <c r="A53" s="308">
        <v>221</v>
      </c>
      <c r="B53" s="302" t="s">
        <v>393</v>
      </c>
      <c r="C53" s="287">
        <v>130416</v>
      </c>
      <c r="D53" s="287">
        <v>0</v>
      </c>
      <c r="E53" s="287">
        <v>0</v>
      </c>
      <c r="F53" s="287">
        <v>0</v>
      </c>
      <c r="G53" s="287">
        <v>0</v>
      </c>
      <c r="H53" s="287">
        <v>0</v>
      </c>
      <c r="I53" s="287">
        <v>0</v>
      </c>
      <c r="J53" s="287">
        <v>0</v>
      </c>
      <c r="K53" s="287">
        <v>0</v>
      </c>
      <c r="L53" s="287">
        <v>0</v>
      </c>
      <c r="M53" s="285">
        <f t="shared" si="2"/>
        <v>130416</v>
      </c>
      <c r="N53" s="307"/>
      <c r="O53">
        <v>306</v>
      </c>
    </row>
    <row r="54" spans="1:15" customFormat="1" ht="25.5" customHeight="1">
      <c r="A54" s="308">
        <v>222</v>
      </c>
      <c r="B54" s="302" t="s">
        <v>394</v>
      </c>
      <c r="C54" s="287">
        <v>0</v>
      </c>
      <c r="D54" s="287">
        <v>0</v>
      </c>
      <c r="E54" s="287">
        <v>0</v>
      </c>
      <c r="F54" s="287">
        <v>0</v>
      </c>
      <c r="G54" s="287">
        <v>0</v>
      </c>
      <c r="H54" s="287">
        <v>0</v>
      </c>
      <c r="I54" s="287">
        <v>0</v>
      </c>
      <c r="J54" s="287">
        <v>0</v>
      </c>
      <c r="K54" s="287">
        <v>0</v>
      </c>
      <c r="L54" s="287">
        <v>0</v>
      </c>
      <c r="M54" s="285">
        <f t="shared" si="2"/>
        <v>0</v>
      </c>
      <c r="N54" s="307"/>
      <c r="O54">
        <v>307</v>
      </c>
    </row>
    <row r="55" spans="1:15" customFormat="1" ht="25.5" customHeight="1">
      <c r="A55" s="308">
        <v>223</v>
      </c>
      <c r="B55" s="302" t="s">
        <v>395</v>
      </c>
      <c r="C55" s="287">
        <v>6864</v>
      </c>
      <c r="D55" s="287">
        <v>0</v>
      </c>
      <c r="E55" s="287">
        <v>0</v>
      </c>
      <c r="F55" s="287">
        <v>0</v>
      </c>
      <c r="G55" s="287">
        <v>0</v>
      </c>
      <c r="H55" s="287">
        <v>0</v>
      </c>
      <c r="I55" s="287">
        <v>0</v>
      </c>
      <c r="J55" s="287">
        <v>0</v>
      </c>
      <c r="K55" s="287">
        <v>0</v>
      </c>
      <c r="L55" s="287">
        <v>0</v>
      </c>
      <c r="M55" s="285">
        <f t="shared" si="2"/>
        <v>6864</v>
      </c>
      <c r="N55" s="307"/>
      <c r="O55">
        <v>308</v>
      </c>
    </row>
    <row r="56" spans="1:15" customFormat="1" ht="30">
      <c r="A56" s="295">
        <v>2300</v>
      </c>
      <c r="B56" s="296" t="s">
        <v>396</v>
      </c>
      <c r="C56" s="284">
        <f t="shared" ref="C56:N56" si="12">SUM(C57:C65)</f>
        <v>0</v>
      </c>
      <c r="D56" s="284">
        <f>SUM(D57:D65)</f>
        <v>0</v>
      </c>
      <c r="E56" s="284">
        <f t="shared" si="12"/>
        <v>0</v>
      </c>
      <c r="F56" s="284">
        <f t="shared" si="12"/>
        <v>0</v>
      </c>
      <c r="G56" s="284">
        <f t="shared" si="12"/>
        <v>0</v>
      </c>
      <c r="H56" s="284">
        <f t="shared" si="12"/>
        <v>0</v>
      </c>
      <c r="I56" s="284">
        <f t="shared" si="12"/>
        <v>0</v>
      </c>
      <c r="J56" s="284">
        <f t="shared" si="12"/>
        <v>0</v>
      </c>
      <c r="K56" s="284">
        <f t="shared" si="12"/>
        <v>0</v>
      </c>
      <c r="L56" s="284">
        <f t="shared" si="12"/>
        <v>0</v>
      </c>
      <c r="M56" s="284">
        <f t="shared" si="2"/>
        <v>0</v>
      </c>
      <c r="N56" s="311">
        <f t="shared" si="12"/>
        <v>0</v>
      </c>
      <c r="O56">
        <v>309</v>
      </c>
    </row>
    <row r="57" spans="1:15" customFormat="1" ht="25.5">
      <c r="A57" s="308">
        <v>231</v>
      </c>
      <c r="B57" s="302" t="s">
        <v>397</v>
      </c>
      <c r="C57" s="287">
        <v>0</v>
      </c>
      <c r="D57" s="287">
        <v>0</v>
      </c>
      <c r="E57" s="287">
        <v>0</v>
      </c>
      <c r="F57" s="287">
        <v>0</v>
      </c>
      <c r="G57" s="287">
        <v>0</v>
      </c>
      <c r="H57" s="287">
        <v>0</v>
      </c>
      <c r="I57" s="287">
        <v>0</v>
      </c>
      <c r="J57" s="287">
        <v>0</v>
      </c>
      <c r="K57" s="287">
        <v>0</v>
      </c>
      <c r="L57" s="287">
        <v>0</v>
      </c>
      <c r="M57" s="285">
        <f t="shared" si="2"/>
        <v>0</v>
      </c>
      <c r="N57" s="307"/>
      <c r="O57">
        <v>310</v>
      </c>
    </row>
    <row r="58" spans="1:15" customFormat="1" ht="25.5" customHeight="1">
      <c r="A58" s="308">
        <v>232</v>
      </c>
      <c r="B58" s="302" t="s">
        <v>398</v>
      </c>
      <c r="C58" s="287">
        <v>0</v>
      </c>
      <c r="D58" s="287">
        <v>0</v>
      </c>
      <c r="E58" s="287">
        <v>0</v>
      </c>
      <c r="F58" s="287">
        <v>0</v>
      </c>
      <c r="G58" s="287">
        <v>0</v>
      </c>
      <c r="H58" s="287">
        <v>0</v>
      </c>
      <c r="I58" s="287">
        <v>0</v>
      </c>
      <c r="J58" s="287">
        <v>0</v>
      </c>
      <c r="K58" s="287">
        <v>0</v>
      </c>
      <c r="L58" s="287">
        <v>0</v>
      </c>
      <c r="M58" s="285">
        <f t="shared" si="2"/>
        <v>0</v>
      </c>
      <c r="N58" s="307"/>
      <c r="O58">
        <v>311</v>
      </c>
    </row>
    <row r="59" spans="1:15" customFormat="1" ht="25.5">
      <c r="A59" s="308">
        <v>233</v>
      </c>
      <c r="B59" s="302" t="s">
        <v>399</v>
      </c>
      <c r="C59" s="287">
        <v>0</v>
      </c>
      <c r="D59" s="287">
        <v>0</v>
      </c>
      <c r="E59" s="287">
        <v>0</v>
      </c>
      <c r="F59" s="287">
        <v>0</v>
      </c>
      <c r="G59" s="287">
        <v>0</v>
      </c>
      <c r="H59" s="287">
        <v>0</v>
      </c>
      <c r="I59" s="287">
        <v>0</v>
      </c>
      <c r="J59" s="287">
        <v>0</v>
      </c>
      <c r="K59" s="287">
        <v>0</v>
      </c>
      <c r="L59" s="287">
        <v>0</v>
      </c>
      <c r="M59" s="285">
        <f t="shared" si="2"/>
        <v>0</v>
      </c>
      <c r="N59" s="307"/>
      <c r="O59">
        <v>312</v>
      </c>
    </row>
    <row r="60" spans="1:15" customFormat="1" ht="25.5">
      <c r="A60" s="308">
        <v>234</v>
      </c>
      <c r="B60" s="302" t="s">
        <v>400</v>
      </c>
      <c r="C60" s="287">
        <v>0</v>
      </c>
      <c r="D60" s="287">
        <v>0</v>
      </c>
      <c r="E60" s="287">
        <v>0</v>
      </c>
      <c r="F60" s="287">
        <v>0</v>
      </c>
      <c r="G60" s="287">
        <v>0</v>
      </c>
      <c r="H60" s="287">
        <v>0</v>
      </c>
      <c r="I60" s="287">
        <v>0</v>
      </c>
      <c r="J60" s="287">
        <v>0</v>
      </c>
      <c r="K60" s="287">
        <v>0</v>
      </c>
      <c r="L60" s="287">
        <v>0</v>
      </c>
      <c r="M60" s="285">
        <f t="shared" si="2"/>
        <v>0</v>
      </c>
      <c r="N60" s="307"/>
      <c r="O60">
        <v>313</v>
      </c>
    </row>
    <row r="61" spans="1:15" customFormat="1" ht="25.5">
      <c r="A61" s="308">
        <v>235</v>
      </c>
      <c r="B61" s="302" t="s">
        <v>401</v>
      </c>
      <c r="C61" s="287">
        <v>0</v>
      </c>
      <c r="D61" s="287">
        <v>0</v>
      </c>
      <c r="E61" s="287">
        <v>0</v>
      </c>
      <c r="F61" s="287">
        <v>0</v>
      </c>
      <c r="G61" s="287">
        <v>0</v>
      </c>
      <c r="H61" s="287">
        <v>0</v>
      </c>
      <c r="I61" s="287">
        <v>0</v>
      </c>
      <c r="J61" s="287">
        <v>0</v>
      </c>
      <c r="K61" s="287">
        <v>0</v>
      </c>
      <c r="L61" s="287">
        <v>0</v>
      </c>
      <c r="M61" s="285">
        <f t="shared" si="2"/>
        <v>0</v>
      </c>
      <c r="N61" s="307"/>
      <c r="O61">
        <v>314</v>
      </c>
    </row>
    <row r="62" spans="1:15" customFormat="1" ht="25.5">
      <c r="A62" s="308">
        <v>236</v>
      </c>
      <c r="B62" s="302" t="s">
        <v>402</v>
      </c>
      <c r="C62" s="287">
        <v>0</v>
      </c>
      <c r="D62" s="287">
        <v>0</v>
      </c>
      <c r="E62" s="287">
        <v>0</v>
      </c>
      <c r="F62" s="287">
        <v>0</v>
      </c>
      <c r="G62" s="287">
        <v>0</v>
      </c>
      <c r="H62" s="287">
        <v>0</v>
      </c>
      <c r="I62" s="287">
        <v>0</v>
      </c>
      <c r="J62" s="287">
        <v>0</v>
      </c>
      <c r="K62" s="287">
        <v>0</v>
      </c>
      <c r="L62" s="287">
        <v>0</v>
      </c>
      <c r="M62" s="285">
        <f t="shared" si="2"/>
        <v>0</v>
      </c>
      <c r="N62" s="307"/>
      <c r="O62">
        <v>315</v>
      </c>
    </row>
    <row r="63" spans="1:15" customFormat="1" ht="25.5">
      <c r="A63" s="308">
        <v>237</v>
      </c>
      <c r="B63" s="302" t="s">
        <v>403</v>
      </c>
      <c r="C63" s="287">
        <v>0</v>
      </c>
      <c r="D63" s="287">
        <v>0</v>
      </c>
      <c r="E63" s="287">
        <v>0</v>
      </c>
      <c r="F63" s="287">
        <v>0</v>
      </c>
      <c r="G63" s="287">
        <v>0</v>
      </c>
      <c r="H63" s="287">
        <v>0</v>
      </c>
      <c r="I63" s="287">
        <v>0</v>
      </c>
      <c r="J63" s="287">
        <v>0</v>
      </c>
      <c r="K63" s="287">
        <v>0</v>
      </c>
      <c r="L63" s="287">
        <v>0</v>
      </c>
      <c r="M63" s="285">
        <f t="shared" si="2"/>
        <v>0</v>
      </c>
      <c r="N63" s="307"/>
      <c r="O63">
        <v>316</v>
      </c>
    </row>
    <row r="64" spans="1:15" customFormat="1" ht="25.5" customHeight="1">
      <c r="A64" s="308">
        <v>238</v>
      </c>
      <c r="B64" s="302" t="s">
        <v>404</v>
      </c>
      <c r="C64" s="287">
        <v>0</v>
      </c>
      <c r="D64" s="287">
        <v>0</v>
      </c>
      <c r="E64" s="287">
        <v>0</v>
      </c>
      <c r="F64" s="287">
        <v>0</v>
      </c>
      <c r="G64" s="287">
        <v>0</v>
      </c>
      <c r="H64" s="287">
        <v>0</v>
      </c>
      <c r="I64" s="287">
        <v>0</v>
      </c>
      <c r="J64" s="287">
        <v>0</v>
      </c>
      <c r="K64" s="287">
        <v>0</v>
      </c>
      <c r="L64" s="287">
        <v>0</v>
      </c>
      <c r="M64" s="285">
        <f t="shared" si="2"/>
        <v>0</v>
      </c>
      <c r="N64" s="307"/>
      <c r="O64">
        <v>317</v>
      </c>
    </row>
    <row r="65" spans="1:15" customFormat="1" ht="25.5" customHeight="1">
      <c r="A65" s="308">
        <v>239</v>
      </c>
      <c r="B65" s="302" t="s">
        <v>405</v>
      </c>
      <c r="C65" s="287">
        <v>0</v>
      </c>
      <c r="D65" s="287">
        <v>0</v>
      </c>
      <c r="E65" s="287">
        <v>0</v>
      </c>
      <c r="F65" s="287">
        <v>0</v>
      </c>
      <c r="G65" s="287">
        <v>0</v>
      </c>
      <c r="H65" s="287">
        <v>0</v>
      </c>
      <c r="I65" s="287">
        <v>0</v>
      </c>
      <c r="J65" s="287">
        <v>0</v>
      </c>
      <c r="K65" s="287">
        <v>0</v>
      </c>
      <c r="L65" s="287">
        <v>0</v>
      </c>
      <c r="M65" s="285">
        <f t="shared" si="2"/>
        <v>0</v>
      </c>
      <c r="N65" s="307"/>
      <c r="O65">
        <v>399</v>
      </c>
    </row>
    <row r="66" spans="1:15" customFormat="1" ht="30">
      <c r="A66" s="295">
        <v>2400</v>
      </c>
      <c r="B66" s="296" t="s">
        <v>406</v>
      </c>
      <c r="C66" s="284">
        <f t="shared" ref="C66:N66" si="13">SUM(C67:C75)</f>
        <v>0</v>
      </c>
      <c r="D66" s="284">
        <f>SUM(D67:D75)</f>
        <v>0</v>
      </c>
      <c r="E66" s="284">
        <f t="shared" si="13"/>
        <v>0</v>
      </c>
      <c r="F66" s="284">
        <f t="shared" si="13"/>
        <v>0</v>
      </c>
      <c r="G66" s="284">
        <f t="shared" si="13"/>
        <v>0</v>
      </c>
      <c r="H66" s="284">
        <f t="shared" si="13"/>
        <v>0</v>
      </c>
      <c r="I66" s="284">
        <f t="shared" si="13"/>
        <v>0</v>
      </c>
      <c r="J66" s="284">
        <f t="shared" si="13"/>
        <v>0</v>
      </c>
      <c r="K66" s="284">
        <f t="shared" si="13"/>
        <v>0</v>
      </c>
      <c r="L66" s="284">
        <f t="shared" si="13"/>
        <v>0</v>
      </c>
      <c r="M66" s="284">
        <f t="shared" si="2"/>
        <v>0</v>
      </c>
      <c r="N66" s="311">
        <f t="shared" si="13"/>
        <v>0</v>
      </c>
    </row>
    <row r="67" spans="1:15" customFormat="1" ht="25.5" customHeight="1">
      <c r="A67" s="308">
        <v>241</v>
      </c>
      <c r="B67" s="302" t="s">
        <v>407</v>
      </c>
      <c r="C67" s="287">
        <v>0</v>
      </c>
      <c r="D67" s="287">
        <v>0</v>
      </c>
      <c r="E67" s="287">
        <v>0</v>
      </c>
      <c r="F67" s="287">
        <v>0</v>
      </c>
      <c r="G67" s="287">
        <v>0</v>
      </c>
      <c r="H67" s="287">
        <v>0</v>
      </c>
      <c r="I67" s="287">
        <v>0</v>
      </c>
      <c r="J67" s="287">
        <v>0</v>
      </c>
      <c r="K67" s="287">
        <v>0</v>
      </c>
      <c r="L67" s="287">
        <v>0</v>
      </c>
      <c r="M67" s="285">
        <f t="shared" si="2"/>
        <v>0</v>
      </c>
      <c r="N67" s="307"/>
      <c r="O67">
        <v>401</v>
      </c>
    </row>
    <row r="68" spans="1:15" customFormat="1" ht="25.5" customHeight="1">
      <c r="A68" s="308">
        <v>242</v>
      </c>
      <c r="B68" s="302" t="s">
        <v>408</v>
      </c>
      <c r="C68" s="287">
        <v>0</v>
      </c>
      <c r="D68" s="287">
        <v>0</v>
      </c>
      <c r="E68" s="287">
        <v>0</v>
      </c>
      <c r="F68" s="287">
        <v>0</v>
      </c>
      <c r="G68" s="287">
        <v>0</v>
      </c>
      <c r="H68" s="287">
        <v>0</v>
      </c>
      <c r="I68" s="287">
        <v>0</v>
      </c>
      <c r="J68" s="287">
        <v>0</v>
      </c>
      <c r="K68" s="287">
        <v>0</v>
      </c>
      <c r="L68" s="287">
        <v>0</v>
      </c>
      <c r="M68" s="285">
        <f t="shared" si="2"/>
        <v>0</v>
      </c>
      <c r="N68" s="307"/>
      <c r="O68">
        <v>402</v>
      </c>
    </row>
    <row r="69" spans="1:15" customFormat="1" ht="25.5" customHeight="1">
      <c r="A69" s="308">
        <v>243</v>
      </c>
      <c r="B69" s="302" t="s">
        <v>409</v>
      </c>
      <c r="C69" s="287">
        <v>0</v>
      </c>
      <c r="D69" s="287">
        <v>0</v>
      </c>
      <c r="E69" s="287">
        <v>0</v>
      </c>
      <c r="F69" s="287">
        <v>0</v>
      </c>
      <c r="G69" s="287">
        <v>0</v>
      </c>
      <c r="H69" s="287">
        <v>0</v>
      </c>
      <c r="I69" s="287">
        <v>0</v>
      </c>
      <c r="J69" s="287">
        <v>0</v>
      </c>
      <c r="K69" s="287">
        <v>0</v>
      </c>
      <c r="L69" s="287">
        <v>0</v>
      </c>
      <c r="M69" s="285">
        <f t="shared" si="2"/>
        <v>0</v>
      </c>
      <c r="N69" s="307"/>
      <c r="O69">
        <v>403</v>
      </c>
    </row>
    <row r="70" spans="1:15" customFormat="1" ht="25.5" customHeight="1">
      <c r="A70" s="308">
        <v>244</v>
      </c>
      <c r="B70" s="302" t="s">
        <v>410</v>
      </c>
      <c r="C70" s="287">
        <v>0</v>
      </c>
      <c r="D70" s="287">
        <v>0</v>
      </c>
      <c r="E70" s="287">
        <v>0</v>
      </c>
      <c r="F70" s="287">
        <v>0</v>
      </c>
      <c r="G70" s="287">
        <v>0</v>
      </c>
      <c r="H70" s="287">
        <v>0</v>
      </c>
      <c r="I70" s="287">
        <v>0</v>
      </c>
      <c r="J70" s="287">
        <v>0</v>
      </c>
      <c r="K70" s="287">
        <v>0</v>
      </c>
      <c r="L70" s="287">
        <v>0</v>
      </c>
      <c r="M70" s="285">
        <f t="shared" ref="M70:M133" si="14">SUM(C70:L70)</f>
        <v>0</v>
      </c>
      <c r="N70" s="307"/>
      <c r="O70">
        <v>404</v>
      </c>
    </row>
    <row r="71" spans="1:15" customFormat="1" ht="25.5" customHeight="1">
      <c r="A71" s="308">
        <v>245</v>
      </c>
      <c r="B71" s="302" t="s">
        <v>411</v>
      </c>
      <c r="C71" s="287">
        <v>0</v>
      </c>
      <c r="D71" s="287">
        <v>0</v>
      </c>
      <c r="E71" s="287">
        <v>0</v>
      </c>
      <c r="F71" s="287">
        <v>0</v>
      </c>
      <c r="G71" s="287">
        <v>0</v>
      </c>
      <c r="H71" s="287">
        <v>0</v>
      </c>
      <c r="I71" s="287">
        <v>0</v>
      </c>
      <c r="J71" s="287">
        <v>0</v>
      </c>
      <c r="K71" s="287">
        <v>0</v>
      </c>
      <c r="L71" s="287">
        <v>0</v>
      </c>
      <c r="M71" s="285">
        <f t="shared" si="14"/>
        <v>0</v>
      </c>
      <c r="N71" s="307"/>
      <c r="O71">
        <v>405</v>
      </c>
    </row>
    <row r="72" spans="1:15" customFormat="1" ht="25.5" customHeight="1">
      <c r="A72" s="308">
        <v>246</v>
      </c>
      <c r="B72" s="302" t="s">
        <v>412</v>
      </c>
      <c r="C72" s="287">
        <v>0</v>
      </c>
      <c r="D72" s="287">
        <v>0</v>
      </c>
      <c r="E72" s="287">
        <v>0</v>
      </c>
      <c r="F72" s="287">
        <v>0</v>
      </c>
      <c r="G72" s="287">
        <v>0</v>
      </c>
      <c r="H72" s="287">
        <v>0</v>
      </c>
      <c r="I72" s="287">
        <v>0</v>
      </c>
      <c r="J72" s="287">
        <v>0</v>
      </c>
      <c r="K72" s="287">
        <v>0</v>
      </c>
      <c r="L72" s="287">
        <v>0</v>
      </c>
      <c r="M72" s="285">
        <f t="shared" si="14"/>
        <v>0</v>
      </c>
      <c r="N72" s="307"/>
      <c r="O72">
        <v>406</v>
      </c>
    </row>
    <row r="73" spans="1:15" customFormat="1" ht="25.5" customHeight="1">
      <c r="A73" s="308">
        <v>247</v>
      </c>
      <c r="B73" s="302" t="s">
        <v>413</v>
      </c>
      <c r="C73" s="287">
        <v>0</v>
      </c>
      <c r="D73" s="287">
        <v>0</v>
      </c>
      <c r="E73" s="287">
        <v>0</v>
      </c>
      <c r="F73" s="287">
        <v>0</v>
      </c>
      <c r="G73" s="287">
        <v>0</v>
      </c>
      <c r="H73" s="287">
        <v>0</v>
      </c>
      <c r="I73" s="287">
        <v>0</v>
      </c>
      <c r="J73" s="287">
        <v>0</v>
      </c>
      <c r="K73" s="287">
        <v>0</v>
      </c>
      <c r="L73" s="287">
        <v>0</v>
      </c>
      <c r="M73" s="285">
        <f t="shared" si="14"/>
        <v>0</v>
      </c>
      <c r="N73" s="307"/>
      <c r="O73">
        <v>407</v>
      </c>
    </row>
    <row r="74" spans="1:15" customFormat="1" ht="25.5" customHeight="1">
      <c r="A74" s="308">
        <v>248</v>
      </c>
      <c r="B74" s="302" t="s">
        <v>414</v>
      </c>
      <c r="C74" s="287">
        <v>0</v>
      </c>
      <c r="D74" s="287">
        <v>0</v>
      </c>
      <c r="E74" s="287">
        <v>0</v>
      </c>
      <c r="F74" s="287">
        <v>0</v>
      </c>
      <c r="G74" s="287">
        <v>0</v>
      </c>
      <c r="H74" s="287">
        <v>0</v>
      </c>
      <c r="I74" s="287">
        <v>0</v>
      </c>
      <c r="J74" s="287">
        <v>0</v>
      </c>
      <c r="K74" s="287">
        <v>0</v>
      </c>
      <c r="L74" s="287">
        <v>0</v>
      </c>
      <c r="M74" s="285">
        <f t="shared" si="14"/>
        <v>0</v>
      </c>
      <c r="N74" s="307"/>
      <c r="O74">
        <v>499</v>
      </c>
    </row>
    <row r="75" spans="1:15" customFormat="1" ht="25.5" customHeight="1">
      <c r="A75" s="308">
        <v>249</v>
      </c>
      <c r="B75" s="302" t="s">
        <v>415</v>
      </c>
      <c r="C75" s="287">
        <v>0</v>
      </c>
      <c r="D75" s="287">
        <v>0</v>
      </c>
      <c r="E75" s="287">
        <v>0</v>
      </c>
      <c r="F75" s="287">
        <v>0</v>
      </c>
      <c r="G75" s="287">
        <v>0</v>
      </c>
      <c r="H75" s="287">
        <v>0</v>
      </c>
      <c r="I75" s="287">
        <v>0</v>
      </c>
      <c r="J75" s="287">
        <v>0</v>
      </c>
      <c r="K75" s="287">
        <v>0</v>
      </c>
      <c r="L75" s="287">
        <v>0</v>
      </c>
      <c r="M75" s="285">
        <f t="shared" si="14"/>
        <v>0</v>
      </c>
      <c r="N75" s="307"/>
    </row>
    <row r="76" spans="1:15" customFormat="1" ht="25.5" customHeight="1">
      <c r="A76" s="295">
        <v>2500</v>
      </c>
      <c r="B76" s="296" t="s">
        <v>416</v>
      </c>
      <c r="C76" s="284">
        <f t="shared" ref="C76:N76" si="15">SUM(C77:C83)</f>
        <v>86141</v>
      </c>
      <c r="D76" s="284">
        <f>SUM(D77:D83)</f>
        <v>0</v>
      </c>
      <c r="E76" s="284">
        <f t="shared" si="15"/>
        <v>0</v>
      </c>
      <c r="F76" s="284">
        <f t="shared" si="15"/>
        <v>0</v>
      </c>
      <c r="G76" s="284">
        <f t="shared" si="15"/>
        <v>0</v>
      </c>
      <c r="H76" s="284">
        <f t="shared" si="15"/>
        <v>0</v>
      </c>
      <c r="I76" s="284">
        <f t="shared" si="15"/>
        <v>0</v>
      </c>
      <c r="J76" s="284">
        <f t="shared" si="15"/>
        <v>0</v>
      </c>
      <c r="K76" s="284">
        <f t="shared" si="15"/>
        <v>0</v>
      </c>
      <c r="L76" s="284">
        <f t="shared" si="15"/>
        <v>0</v>
      </c>
      <c r="M76" s="284">
        <f t="shared" si="14"/>
        <v>86141</v>
      </c>
      <c r="N76" s="311">
        <f t="shared" si="15"/>
        <v>0</v>
      </c>
      <c r="O76">
        <v>501</v>
      </c>
    </row>
    <row r="77" spans="1:15" customFormat="1" ht="25.5" customHeight="1">
      <c r="A77" s="308">
        <v>251</v>
      </c>
      <c r="B77" s="302" t="s">
        <v>417</v>
      </c>
      <c r="C77" s="287">
        <v>0</v>
      </c>
      <c r="D77" s="287">
        <v>0</v>
      </c>
      <c r="E77" s="287">
        <v>0</v>
      </c>
      <c r="F77" s="287">
        <v>0</v>
      </c>
      <c r="G77" s="287">
        <v>0</v>
      </c>
      <c r="H77" s="287">
        <v>0</v>
      </c>
      <c r="I77" s="287">
        <v>0</v>
      </c>
      <c r="J77" s="287">
        <v>0</v>
      </c>
      <c r="K77" s="287">
        <v>0</v>
      </c>
      <c r="L77" s="287">
        <v>0</v>
      </c>
      <c r="M77" s="285">
        <f t="shared" si="14"/>
        <v>0</v>
      </c>
      <c r="N77" s="307"/>
      <c r="O77">
        <v>502</v>
      </c>
    </row>
    <row r="78" spans="1:15" customFormat="1" ht="25.5" customHeight="1">
      <c r="A78" s="308">
        <v>252</v>
      </c>
      <c r="B78" s="302" t="s">
        <v>418</v>
      </c>
      <c r="C78" s="287">
        <v>0</v>
      </c>
      <c r="D78" s="287">
        <v>0</v>
      </c>
      <c r="E78" s="287">
        <v>0</v>
      </c>
      <c r="F78" s="287">
        <v>0</v>
      </c>
      <c r="G78" s="287">
        <v>0</v>
      </c>
      <c r="H78" s="287">
        <v>0</v>
      </c>
      <c r="I78" s="287">
        <v>0</v>
      </c>
      <c r="J78" s="287">
        <v>0</v>
      </c>
      <c r="K78" s="287">
        <v>0</v>
      </c>
      <c r="L78" s="287">
        <v>0</v>
      </c>
      <c r="M78" s="285">
        <f t="shared" si="14"/>
        <v>0</v>
      </c>
      <c r="N78" s="307"/>
      <c r="O78">
        <v>503</v>
      </c>
    </row>
    <row r="79" spans="1:15" customFormat="1" ht="25.5" customHeight="1">
      <c r="A79" s="308">
        <v>253</v>
      </c>
      <c r="B79" s="302" t="s">
        <v>419</v>
      </c>
      <c r="C79" s="287">
        <v>86141</v>
      </c>
      <c r="D79" s="287">
        <v>0</v>
      </c>
      <c r="E79" s="287">
        <v>0</v>
      </c>
      <c r="F79" s="287">
        <v>0</v>
      </c>
      <c r="G79" s="287">
        <v>0</v>
      </c>
      <c r="H79" s="287">
        <v>0</v>
      </c>
      <c r="I79" s="287">
        <v>0</v>
      </c>
      <c r="J79" s="287">
        <v>0</v>
      </c>
      <c r="K79" s="287">
        <v>0</v>
      </c>
      <c r="L79" s="287">
        <v>0</v>
      </c>
      <c r="M79" s="285">
        <f t="shared" si="14"/>
        <v>86141</v>
      </c>
      <c r="N79" s="307"/>
      <c r="O79">
        <v>599</v>
      </c>
    </row>
    <row r="80" spans="1:15" customFormat="1" ht="25.5" customHeight="1">
      <c r="A80" s="308">
        <v>254</v>
      </c>
      <c r="B80" s="302" t="s">
        <v>420</v>
      </c>
      <c r="C80" s="287">
        <v>0</v>
      </c>
      <c r="D80" s="287">
        <v>0</v>
      </c>
      <c r="E80" s="287">
        <v>0</v>
      </c>
      <c r="F80" s="287">
        <v>0</v>
      </c>
      <c r="G80" s="287">
        <v>0</v>
      </c>
      <c r="H80" s="287">
        <v>0</v>
      </c>
      <c r="I80" s="287">
        <v>0</v>
      </c>
      <c r="J80" s="287">
        <v>0</v>
      </c>
      <c r="K80" s="287">
        <v>0</v>
      </c>
      <c r="L80" s="287">
        <v>0</v>
      </c>
      <c r="M80" s="285">
        <f t="shared" si="14"/>
        <v>0</v>
      </c>
      <c r="N80" s="307"/>
    </row>
    <row r="81" spans="1:15" customFormat="1" ht="25.5" customHeight="1">
      <c r="A81" s="308">
        <v>255</v>
      </c>
      <c r="B81" s="302" t="s">
        <v>421</v>
      </c>
      <c r="C81" s="287">
        <v>0</v>
      </c>
      <c r="D81" s="287">
        <v>0</v>
      </c>
      <c r="E81" s="287">
        <v>0</v>
      </c>
      <c r="F81" s="287">
        <v>0</v>
      </c>
      <c r="G81" s="287">
        <v>0</v>
      </c>
      <c r="H81" s="287">
        <v>0</v>
      </c>
      <c r="I81" s="287">
        <v>0</v>
      </c>
      <c r="J81" s="287">
        <v>0</v>
      </c>
      <c r="K81" s="287">
        <v>0</v>
      </c>
      <c r="L81" s="287">
        <v>0</v>
      </c>
      <c r="M81" s="285">
        <f t="shared" si="14"/>
        <v>0</v>
      </c>
      <c r="N81" s="307"/>
      <c r="O81">
        <v>901</v>
      </c>
    </row>
    <row r="82" spans="1:15" customFormat="1" ht="25.5" customHeight="1">
      <c r="A82" s="308">
        <v>256</v>
      </c>
      <c r="B82" s="302" t="s">
        <v>422</v>
      </c>
      <c r="C82" s="287">
        <v>0</v>
      </c>
      <c r="D82" s="287">
        <v>0</v>
      </c>
      <c r="E82" s="287">
        <v>0</v>
      </c>
      <c r="F82" s="287">
        <v>0</v>
      </c>
      <c r="G82" s="287">
        <v>0</v>
      </c>
      <c r="H82" s="287">
        <v>0</v>
      </c>
      <c r="I82" s="287">
        <v>0</v>
      </c>
      <c r="J82" s="287">
        <v>0</v>
      </c>
      <c r="K82" s="287">
        <v>0</v>
      </c>
      <c r="L82" s="287">
        <v>0</v>
      </c>
      <c r="M82" s="285">
        <f t="shared" si="14"/>
        <v>0</v>
      </c>
      <c r="N82" s="307"/>
      <c r="O82">
        <v>902</v>
      </c>
    </row>
    <row r="83" spans="1:15" customFormat="1" ht="25.5" customHeight="1">
      <c r="A83" s="308">
        <v>259</v>
      </c>
      <c r="B83" s="302" t="s">
        <v>423</v>
      </c>
      <c r="C83" s="287">
        <v>0</v>
      </c>
      <c r="D83" s="287">
        <v>0</v>
      </c>
      <c r="E83" s="287">
        <v>0</v>
      </c>
      <c r="F83" s="287">
        <v>0</v>
      </c>
      <c r="G83" s="287">
        <v>0</v>
      </c>
      <c r="H83" s="287">
        <v>0</v>
      </c>
      <c r="I83" s="287">
        <v>0</v>
      </c>
      <c r="J83" s="287">
        <v>0</v>
      </c>
      <c r="K83" s="287">
        <v>0</v>
      </c>
      <c r="L83" s="287">
        <v>0</v>
      </c>
      <c r="M83" s="285">
        <f t="shared" si="14"/>
        <v>0</v>
      </c>
      <c r="N83" s="307"/>
      <c r="O83">
        <v>903</v>
      </c>
    </row>
    <row r="84" spans="1:15" customFormat="1" ht="25.5" customHeight="1">
      <c r="A84" s="295">
        <v>2600</v>
      </c>
      <c r="B84" s="296" t="s">
        <v>424</v>
      </c>
      <c r="C84" s="284">
        <f t="shared" ref="C84:N84" si="16">SUM(C85:C86)</f>
        <v>162240</v>
      </c>
      <c r="D84" s="284">
        <f>SUM(D85:D86)</f>
        <v>0</v>
      </c>
      <c r="E84" s="284">
        <f t="shared" si="16"/>
        <v>0</v>
      </c>
      <c r="F84" s="284">
        <f t="shared" si="16"/>
        <v>0</v>
      </c>
      <c r="G84" s="284">
        <f t="shared" si="16"/>
        <v>0</v>
      </c>
      <c r="H84" s="284">
        <f t="shared" si="16"/>
        <v>0</v>
      </c>
      <c r="I84" s="284">
        <f t="shared" si="16"/>
        <v>0</v>
      </c>
      <c r="J84" s="284">
        <f t="shared" si="16"/>
        <v>0</v>
      </c>
      <c r="K84" s="284">
        <f t="shared" si="16"/>
        <v>0</v>
      </c>
      <c r="L84" s="284">
        <f t="shared" si="16"/>
        <v>0</v>
      </c>
      <c r="M84" s="284">
        <f t="shared" si="14"/>
        <v>162240</v>
      </c>
      <c r="N84" s="311">
        <f t="shared" si="16"/>
        <v>0</v>
      </c>
      <c r="O84">
        <v>904</v>
      </c>
    </row>
    <row r="85" spans="1:15" customFormat="1" ht="25.5" customHeight="1">
      <c r="A85" s="308">
        <v>261</v>
      </c>
      <c r="B85" s="302" t="s">
        <v>425</v>
      </c>
      <c r="C85" s="287">
        <v>162240</v>
      </c>
      <c r="D85" s="287">
        <v>0</v>
      </c>
      <c r="E85" s="287">
        <v>0</v>
      </c>
      <c r="F85" s="287">
        <v>0</v>
      </c>
      <c r="G85" s="287">
        <v>0</v>
      </c>
      <c r="H85" s="287">
        <v>0</v>
      </c>
      <c r="I85" s="287">
        <v>0</v>
      </c>
      <c r="J85" s="287">
        <v>0</v>
      </c>
      <c r="K85" s="287">
        <v>0</v>
      </c>
      <c r="L85" s="287">
        <v>0</v>
      </c>
      <c r="M85" s="285">
        <f t="shared" si="14"/>
        <v>162240</v>
      </c>
      <c r="N85" s="307"/>
      <c r="O85">
        <v>999</v>
      </c>
    </row>
    <row r="86" spans="1:15" customFormat="1" ht="25.5" customHeight="1">
      <c r="A86" s="308">
        <v>262</v>
      </c>
      <c r="B86" s="302" t="s">
        <v>426</v>
      </c>
      <c r="C86" s="287">
        <v>0</v>
      </c>
      <c r="D86" s="287">
        <v>0</v>
      </c>
      <c r="E86" s="287">
        <v>0</v>
      </c>
      <c r="F86" s="287">
        <v>0</v>
      </c>
      <c r="G86" s="287">
        <v>0</v>
      </c>
      <c r="H86" s="287">
        <v>0</v>
      </c>
      <c r="I86" s="287">
        <v>0</v>
      </c>
      <c r="J86" s="287">
        <v>0</v>
      </c>
      <c r="K86" s="287">
        <v>0</v>
      </c>
      <c r="L86" s="287">
        <v>0</v>
      </c>
      <c r="M86" s="285">
        <f t="shared" si="14"/>
        <v>0</v>
      </c>
      <c r="N86" s="307"/>
    </row>
    <row r="87" spans="1:15" customFormat="1" ht="30">
      <c r="A87" s="295">
        <v>2700</v>
      </c>
      <c r="B87" s="296" t="s">
        <v>427</v>
      </c>
      <c r="C87" s="284">
        <f t="shared" ref="C87:N87" si="17">SUM(C88:C92)</f>
        <v>10400</v>
      </c>
      <c r="D87" s="284">
        <f>SUM(D88:D92)</f>
        <v>0</v>
      </c>
      <c r="E87" s="284">
        <f t="shared" si="17"/>
        <v>0</v>
      </c>
      <c r="F87" s="284">
        <f t="shared" si="17"/>
        <v>0</v>
      </c>
      <c r="G87" s="284">
        <f t="shared" si="17"/>
        <v>0</v>
      </c>
      <c r="H87" s="284">
        <f t="shared" si="17"/>
        <v>0</v>
      </c>
      <c r="I87" s="284">
        <f t="shared" si="17"/>
        <v>0</v>
      </c>
      <c r="J87" s="284">
        <f t="shared" si="17"/>
        <v>0</v>
      </c>
      <c r="K87" s="284">
        <f t="shared" si="17"/>
        <v>0</v>
      </c>
      <c r="L87" s="284">
        <f t="shared" si="17"/>
        <v>0</v>
      </c>
      <c r="M87" s="284">
        <f t="shared" si="14"/>
        <v>10400</v>
      </c>
      <c r="N87" s="311">
        <f t="shared" si="17"/>
        <v>0</v>
      </c>
    </row>
    <row r="88" spans="1:15" customFormat="1" ht="25.5" customHeight="1">
      <c r="A88" s="308">
        <v>271</v>
      </c>
      <c r="B88" s="302" t="s">
        <v>428</v>
      </c>
      <c r="C88" s="287">
        <v>10400</v>
      </c>
      <c r="D88" s="287">
        <v>0</v>
      </c>
      <c r="E88" s="287">
        <v>0</v>
      </c>
      <c r="F88" s="287">
        <v>0</v>
      </c>
      <c r="G88" s="287">
        <v>0</v>
      </c>
      <c r="H88" s="287">
        <v>0</v>
      </c>
      <c r="I88" s="287">
        <v>0</v>
      </c>
      <c r="J88" s="287">
        <v>0</v>
      </c>
      <c r="K88" s="287">
        <v>0</v>
      </c>
      <c r="L88" s="287">
        <v>0</v>
      </c>
      <c r="M88" s="285">
        <f t="shared" si="14"/>
        <v>10400</v>
      </c>
      <c r="N88" s="307"/>
    </row>
    <row r="89" spans="1:15" customFormat="1" ht="25.5" customHeight="1">
      <c r="A89" s="308">
        <v>272</v>
      </c>
      <c r="B89" s="302" t="s">
        <v>429</v>
      </c>
      <c r="C89" s="287">
        <v>0</v>
      </c>
      <c r="D89" s="287">
        <v>0</v>
      </c>
      <c r="E89" s="287">
        <v>0</v>
      </c>
      <c r="F89" s="287">
        <v>0</v>
      </c>
      <c r="G89" s="287">
        <v>0</v>
      </c>
      <c r="H89" s="287">
        <v>0</v>
      </c>
      <c r="I89" s="287">
        <v>0</v>
      </c>
      <c r="J89" s="287">
        <v>0</v>
      </c>
      <c r="K89" s="287">
        <v>0</v>
      </c>
      <c r="L89" s="287">
        <v>0</v>
      </c>
      <c r="M89" s="285">
        <f t="shared" si="14"/>
        <v>0</v>
      </c>
      <c r="N89" s="307"/>
    </row>
    <row r="90" spans="1:15" customFormat="1" ht="25.5" customHeight="1">
      <c r="A90" s="308">
        <v>273</v>
      </c>
      <c r="B90" s="302" t="s">
        <v>430</v>
      </c>
      <c r="C90" s="287">
        <v>0</v>
      </c>
      <c r="D90" s="287">
        <v>0</v>
      </c>
      <c r="E90" s="287">
        <v>0</v>
      </c>
      <c r="F90" s="287">
        <v>0</v>
      </c>
      <c r="G90" s="287">
        <v>0</v>
      </c>
      <c r="H90" s="287">
        <v>0</v>
      </c>
      <c r="I90" s="287">
        <v>0</v>
      </c>
      <c r="J90" s="287">
        <v>0</v>
      </c>
      <c r="K90" s="287">
        <v>0</v>
      </c>
      <c r="L90" s="287">
        <v>0</v>
      </c>
      <c r="M90" s="285">
        <f t="shared" si="14"/>
        <v>0</v>
      </c>
      <c r="N90" s="307"/>
    </row>
    <row r="91" spans="1:15" customFormat="1" ht="25.5" customHeight="1">
      <c r="A91" s="308">
        <v>274</v>
      </c>
      <c r="B91" s="302" t="s">
        <v>431</v>
      </c>
      <c r="C91" s="287">
        <v>0</v>
      </c>
      <c r="D91" s="287">
        <v>0</v>
      </c>
      <c r="E91" s="287">
        <v>0</v>
      </c>
      <c r="F91" s="287">
        <v>0</v>
      </c>
      <c r="G91" s="287">
        <v>0</v>
      </c>
      <c r="H91" s="287">
        <v>0</v>
      </c>
      <c r="I91" s="287">
        <v>0</v>
      </c>
      <c r="J91" s="287">
        <v>0</v>
      </c>
      <c r="K91" s="287">
        <v>0</v>
      </c>
      <c r="L91" s="287">
        <v>0</v>
      </c>
      <c r="M91" s="285">
        <f t="shared" si="14"/>
        <v>0</v>
      </c>
      <c r="N91" s="307"/>
    </row>
    <row r="92" spans="1:15" customFormat="1" ht="25.5" customHeight="1">
      <c r="A92" s="308">
        <v>275</v>
      </c>
      <c r="B92" s="302" t="s">
        <v>432</v>
      </c>
      <c r="C92" s="287">
        <v>0</v>
      </c>
      <c r="D92" s="287">
        <v>0</v>
      </c>
      <c r="E92" s="287">
        <v>0</v>
      </c>
      <c r="F92" s="287">
        <v>0</v>
      </c>
      <c r="G92" s="287">
        <v>0</v>
      </c>
      <c r="H92" s="287">
        <v>0</v>
      </c>
      <c r="I92" s="287">
        <v>0</v>
      </c>
      <c r="J92" s="287">
        <v>0</v>
      </c>
      <c r="K92" s="287">
        <v>0</v>
      </c>
      <c r="L92" s="287">
        <v>0</v>
      </c>
      <c r="M92" s="285">
        <f t="shared" si="14"/>
        <v>0</v>
      </c>
      <c r="N92" s="307"/>
    </row>
    <row r="93" spans="1:15" customFormat="1" ht="25.5" customHeight="1">
      <c r="A93" s="295">
        <v>2800</v>
      </c>
      <c r="B93" s="296" t="s">
        <v>433</v>
      </c>
      <c r="C93" s="284">
        <f t="shared" ref="C93:N93" si="18">SUM(C94:C96)</f>
        <v>0</v>
      </c>
      <c r="D93" s="284">
        <f>SUM(D94:D96)</f>
        <v>0</v>
      </c>
      <c r="E93" s="284">
        <f t="shared" si="18"/>
        <v>0</v>
      </c>
      <c r="F93" s="284">
        <f t="shared" si="18"/>
        <v>0</v>
      </c>
      <c r="G93" s="284">
        <f t="shared" si="18"/>
        <v>0</v>
      </c>
      <c r="H93" s="284">
        <f t="shared" si="18"/>
        <v>0</v>
      </c>
      <c r="I93" s="284">
        <f t="shared" si="18"/>
        <v>0</v>
      </c>
      <c r="J93" s="284">
        <f t="shared" si="18"/>
        <v>0</v>
      </c>
      <c r="K93" s="284">
        <f t="shared" si="18"/>
        <v>0</v>
      </c>
      <c r="L93" s="284">
        <f t="shared" si="18"/>
        <v>0</v>
      </c>
      <c r="M93" s="284">
        <f t="shared" si="14"/>
        <v>0</v>
      </c>
      <c r="N93" s="311">
        <f t="shared" si="18"/>
        <v>0</v>
      </c>
    </row>
    <row r="94" spans="1:15" customFormat="1" ht="25.5" customHeight="1">
      <c r="A94" s="308">
        <v>281</v>
      </c>
      <c r="B94" s="302" t="s">
        <v>434</v>
      </c>
      <c r="C94" s="287">
        <v>0</v>
      </c>
      <c r="D94" s="287">
        <v>0</v>
      </c>
      <c r="E94" s="287">
        <v>0</v>
      </c>
      <c r="F94" s="287">
        <v>0</v>
      </c>
      <c r="G94" s="287">
        <v>0</v>
      </c>
      <c r="H94" s="287">
        <v>0</v>
      </c>
      <c r="I94" s="287">
        <v>0</v>
      </c>
      <c r="J94" s="287">
        <v>0</v>
      </c>
      <c r="K94" s="287">
        <v>0</v>
      </c>
      <c r="L94" s="287">
        <v>0</v>
      </c>
      <c r="M94" s="285">
        <f t="shared" si="14"/>
        <v>0</v>
      </c>
      <c r="N94" s="307"/>
    </row>
    <row r="95" spans="1:15" customFormat="1" ht="25.5" customHeight="1">
      <c r="A95" s="308">
        <v>282</v>
      </c>
      <c r="B95" s="302" t="s">
        <v>435</v>
      </c>
      <c r="C95" s="287">
        <v>0</v>
      </c>
      <c r="D95" s="287">
        <v>0</v>
      </c>
      <c r="E95" s="287">
        <v>0</v>
      </c>
      <c r="F95" s="287">
        <v>0</v>
      </c>
      <c r="G95" s="287">
        <v>0</v>
      </c>
      <c r="H95" s="287">
        <v>0</v>
      </c>
      <c r="I95" s="287">
        <v>0</v>
      </c>
      <c r="J95" s="287">
        <v>0</v>
      </c>
      <c r="K95" s="287">
        <v>0</v>
      </c>
      <c r="L95" s="287">
        <v>0</v>
      </c>
      <c r="M95" s="285">
        <f t="shared" si="14"/>
        <v>0</v>
      </c>
      <c r="N95" s="307"/>
    </row>
    <row r="96" spans="1:15" customFormat="1" ht="25.5" customHeight="1">
      <c r="A96" s="308">
        <v>283</v>
      </c>
      <c r="B96" s="302" t="s">
        <v>436</v>
      </c>
      <c r="C96" s="287">
        <v>0</v>
      </c>
      <c r="D96" s="287">
        <v>0</v>
      </c>
      <c r="E96" s="287">
        <v>0</v>
      </c>
      <c r="F96" s="287">
        <v>0</v>
      </c>
      <c r="G96" s="287">
        <v>0</v>
      </c>
      <c r="H96" s="287">
        <v>0</v>
      </c>
      <c r="I96" s="287">
        <v>0</v>
      </c>
      <c r="J96" s="287">
        <v>0</v>
      </c>
      <c r="K96" s="287">
        <v>0</v>
      </c>
      <c r="L96" s="287">
        <v>0</v>
      </c>
      <c r="M96" s="285">
        <f t="shared" si="14"/>
        <v>0</v>
      </c>
      <c r="N96" s="307"/>
    </row>
    <row r="97" spans="1:14" customFormat="1" ht="25.5" customHeight="1">
      <c r="A97" s="295">
        <v>2900</v>
      </c>
      <c r="B97" s="296" t="s">
        <v>437</v>
      </c>
      <c r="C97" s="284">
        <f t="shared" ref="C97:N97" si="19">SUM(C98:C106)</f>
        <v>40748</v>
      </c>
      <c r="D97" s="284">
        <f>SUM(D98:D106)</f>
        <v>0</v>
      </c>
      <c r="E97" s="284">
        <f t="shared" si="19"/>
        <v>0</v>
      </c>
      <c r="F97" s="284">
        <f t="shared" si="19"/>
        <v>0</v>
      </c>
      <c r="G97" s="284">
        <f t="shared" si="19"/>
        <v>0</v>
      </c>
      <c r="H97" s="284">
        <f t="shared" si="19"/>
        <v>0</v>
      </c>
      <c r="I97" s="284">
        <f t="shared" si="19"/>
        <v>0</v>
      </c>
      <c r="J97" s="284">
        <f t="shared" si="19"/>
        <v>0</v>
      </c>
      <c r="K97" s="284">
        <f t="shared" si="19"/>
        <v>0</v>
      </c>
      <c r="L97" s="284">
        <f t="shared" si="19"/>
        <v>0</v>
      </c>
      <c r="M97" s="284">
        <f t="shared" si="14"/>
        <v>40748</v>
      </c>
      <c r="N97" s="311">
        <f t="shared" si="19"/>
        <v>0</v>
      </c>
    </row>
    <row r="98" spans="1:14" customFormat="1" ht="25.5" customHeight="1">
      <c r="A98" s="308">
        <v>291</v>
      </c>
      <c r="B98" s="302" t="s">
        <v>438</v>
      </c>
      <c r="C98" s="287">
        <v>3744</v>
      </c>
      <c r="D98" s="287">
        <v>0</v>
      </c>
      <c r="E98" s="287">
        <v>0</v>
      </c>
      <c r="F98" s="287">
        <v>0</v>
      </c>
      <c r="G98" s="287">
        <v>0</v>
      </c>
      <c r="H98" s="287">
        <v>0</v>
      </c>
      <c r="I98" s="287">
        <v>0</v>
      </c>
      <c r="J98" s="287">
        <v>0</v>
      </c>
      <c r="K98" s="287">
        <v>0</v>
      </c>
      <c r="L98" s="287">
        <v>0</v>
      </c>
      <c r="M98" s="285">
        <f t="shared" si="14"/>
        <v>3744</v>
      </c>
      <c r="N98" s="307"/>
    </row>
    <row r="99" spans="1:14" customFormat="1" ht="25.5" customHeight="1">
      <c r="A99" s="308">
        <v>292</v>
      </c>
      <c r="B99" s="302" t="s">
        <v>439</v>
      </c>
      <c r="C99" s="287">
        <v>6240</v>
      </c>
      <c r="D99" s="287">
        <v>0</v>
      </c>
      <c r="E99" s="287">
        <v>0</v>
      </c>
      <c r="F99" s="287">
        <v>0</v>
      </c>
      <c r="G99" s="287">
        <v>0</v>
      </c>
      <c r="H99" s="287">
        <v>0</v>
      </c>
      <c r="I99" s="287">
        <v>0</v>
      </c>
      <c r="J99" s="287">
        <v>0</v>
      </c>
      <c r="K99" s="287">
        <v>0</v>
      </c>
      <c r="L99" s="287">
        <v>0</v>
      </c>
      <c r="M99" s="285">
        <f t="shared" si="14"/>
        <v>6240</v>
      </c>
      <c r="N99" s="307"/>
    </row>
    <row r="100" spans="1:14" customFormat="1" ht="38.25" customHeight="1">
      <c r="A100" s="308">
        <v>293</v>
      </c>
      <c r="B100" s="302" t="s">
        <v>440</v>
      </c>
      <c r="C100" s="287">
        <v>1872</v>
      </c>
      <c r="D100" s="287">
        <v>0</v>
      </c>
      <c r="E100" s="287">
        <v>0</v>
      </c>
      <c r="F100" s="287">
        <v>0</v>
      </c>
      <c r="G100" s="287">
        <v>0</v>
      </c>
      <c r="H100" s="287">
        <v>0</v>
      </c>
      <c r="I100" s="287">
        <v>0</v>
      </c>
      <c r="J100" s="287">
        <v>0</v>
      </c>
      <c r="K100" s="287">
        <v>0</v>
      </c>
      <c r="L100" s="287">
        <v>0</v>
      </c>
      <c r="M100" s="285">
        <f t="shared" si="14"/>
        <v>1872</v>
      </c>
      <c r="N100" s="307"/>
    </row>
    <row r="101" spans="1:14" customFormat="1" ht="25.5">
      <c r="A101" s="308">
        <v>294</v>
      </c>
      <c r="B101" s="302" t="s">
        <v>441</v>
      </c>
      <c r="C101" s="287">
        <v>6240</v>
      </c>
      <c r="D101" s="287">
        <v>0</v>
      </c>
      <c r="E101" s="287">
        <v>0</v>
      </c>
      <c r="F101" s="287">
        <v>0</v>
      </c>
      <c r="G101" s="287">
        <v>0</v>
      </c>
      <c r="H101" s="287">
        <v>0</v>
      </c>
      <c r="I101" s="287">
        <v>0</v>
      </c>
      <c r="J101" s="287">
        <v>0</v>
      </c>
      <c r="K101" s="287">
        <v>0</v>
      </c>
      <c r="L101" s="287">
        <v>0</v>
      </c>
      <c r="M101" s="285">
        <f t="shared" si="14"/>
        <v>6240</v>
      </c>
      <c r="N101" s="307"/>
    </row>
    <row r="102" spans="1:14" customFormat="1" ht="42" customHeight="1">
      <c r="A102" s="308">
        <v>295</v>
      </c>
      <c r="B102" s="302" t="s">
        <v>442</v>
      </c>
      <c r="C102" s="287">
        <v>0</v>
      </c>
      <c r="D102" s="287">
        <v>0</v>
      </c>
      <c r="E102" s="287">
        <v>0</v>
      </c>
      <c r="F102" s="287">
        <v>0</v>
      </c>
      <c r="G102" s="287">
        <v>0</v>
      </c>
      <c r="H102" s="287">
        <v>0</v>
      </c>
      <c r="I102" s="287">
        <v>0</v>
      </c>
      <c r="J102" s="287">
        <v>0</v>
      </c>
      <c r="K102" s="287">
        <v>0</v>
      </c>
      <c r="L102" s="287">
        <v>0</v>
      </c>
      <c r="M102" s="285">
        <f t="shared" si="14"/>
        <v>0</v>
      </c>
      <c r="N102" s="307"/>
    </row>
    <row r="103" spans="1:14" customFormat="1" ht="26.25" customHeight="1">
      <c r="A103" s="308">
        <v>296</v>
      </c>
      <c r="B103" s="302" t="s">
        <v>443</v>
      </c>
      <c r="C103" s="287">
        <v>16474</v>
      </c>
      <c r="D103" s="287">
        <v>0</v>
      </c>
      <c r="E103" s="287">
        <v>0</v>
      </c>
      <c r="F103" s="287">
        <v>0</v>
      </c>
      <c r="G103" s="287">
        <v>0</v>
      </c>
      <c r="H103" s="287">
        <v>0</v>
      </c>
      <c r="I103" s="287">
        <v>0</v>
      </c>
      <c r="J103" s="287">
        <v>0</v>
      </c>
      <c r="K103" s="287">
        <v>0</v>
      </c>
      <c r="L103" s="287">
        <v>0</v>
      </c>
      <c r="M103" s="285">
        <f t="shared" si="14"/>
        <v>16474</v>
      </c>
      <c r="N103" s="307"/>
    </row>
    <row r="104" spans="1:14" customFormat="1" ht="25.5">
      <c r="A104" s="308">
        <v>297</v>
      </c>
      <c r="B104" s="302" t="s">
        <v>444</v>
      </c>
      <c r="C104" s="287">
        <v>0</v>
      </c>
      <c r="D104" s="287">
        <v>0</v>
      </c>
      <c r="E104" s="287">
        <v>0</v>
      </c>
      <c r="F104" s="287">
        <v>0</v>
      </c>
      <c r="G104" s="287">
        <v>0</v>
      </c>
      <c r="H104" s="287">
        <v>0</v>
      </c>
      <c r="I104" s="287">
        <v>0</v>
      </c>
      <c r="J104" s="287">
        <v>0</v>
      </c>
      <c r="K104" s="287">
        <v>0</v>
      </c>
      <c r="L104" s="287">
        <v>0</v>
      </c>
      <c r="M104" s="285">
        <f t="shared" si="14"/>
        <v>0</v>
      </c>
      <c r="N104" s="307"/>
    </row>
    <row r="105" spans="1:14" customFormat="1" ht="30" customHeight="1">
      <c r="A105" s="308">
        <v>298</v>
      </c>
      <c r="B105" s="302" t="s">
        <v>445</v>
      </c>
      <c r="C105" s="287">
        <v>0</v>
      </c>
      <c r="D105" s="287">
        <v>0</v>
      </c>
      <c r="E105" s="287">
        <v>0</v>
      </c>
      <c r="F105" s="287">
        <v>0</v>
      </c>
      <c r="G105" s="287">
        <v>0</v>
      </c>
      <c r="H105" s="287">
        <v>0</v>
      </c>
      <c r="I105" s="287">
        <v>0</v>
      </c>
      <c r="J105" s="287">
        <v>0</v>
      </c>
      <c r="K105" s="287">
        <v>0</v>
      </c>
      <c r="L105" s="287">
        <v>0</v>
      </c>
      <c r="M105" s="285">
        <f t="shared" si="14"/>
        <v>0</v>
      </c>
      <c r="N105" s="307"/>
    </row>
    <row r="106" spans="1:14" customFormat="1" ht="25.5" customHeight="1">
      <c r="A106" s="308">
        <v>299</v>
      </c>
      <c r="B106" s="302" t="s">
        <v>446</v>
      </c>
      <c r="C106" s="287">
        <v>6178</v>
      </c>
      <c r="D106" s="287">
        <v>0</v>
      </c>
      <c r="E106" s="287">
        <v>0</v>
      </c>
      <c r="F106" s="287">
        <v>0</v>
      </c>
      <c r="G106" s="287">
        <v>0</v>
      </c>
      <c r="H106" s="287">
        <v>0</v>
      </c>
      <c r="I106" s="287">
        <v>0</v>
      </c>
      <c r="J106" s="287">
        <v>0</v>
      </c>
      <c r="K106" s="287">
        <v>0</v>
      </c>
      <c r="L106" s="287">
        <v>0</v>
      </c>
      <c r="M106" s="285">
        <f t="shared" si="14"/>
        <v>6178</v>
      </c>
      <c r="N106" s="307"/>
    </row>
    <row r="107" spans="1:14" s="136" customFormat="1" ht="25.5" customHeight="1">
      <c r="A107" s="293">
        <v>3000</v>
      </c>
      <c r="B107" s="294" t="s">
        <v>64</v>
      </c>
      <c r="C107" s="283">
        <f t="shared" ref="C107:N107" si="20">C108+C118+C128+C138+C148+C158+C166+C176+C182</f>
        <v>609448</v>
      </c>
      <c r="D107" s="283">
        <f>D108+D118+D128+D138+D148+D158+D166+D176+D182</f>
        <v>0</v>
      </c>
      <c r="E107" s="283">
        <f t="shared" si="20"/>
        <v>0</v>
      </c>
      <c r="F107" s="283">
        <f t="shared" si="20"/>
        <v>0</v>
      </c>
      <c r="G107" s="283">
        <f t="shared" si="20"/>
        <v>0</v>
      </c>
      <c r="H107" s="283">
        <f t="shared" si="20"/>
        <v>0</v>
      </c>
      <c r="I107" s="283">
        <f t="shared" si="20"/>
        <v>0</v>
      </c>
      <c r="J107" s="283">
        <f t="shared" si="20"/>
        <v>0</v>
      </c>
      <c r="K107" s="283">
        <f t="shared" si="20"/>
        <v>0</v>
      </c>
      <c r="L107" s="283">
        <f t="shared" si="20"/>
        <v>0</v>
      </c>
      <c r="M107" s="283">
        <f t="shared" si="14"/>
        <v>609448</v>
      </c>
      <c r="N107" s="314">
        <f t="shared" si="20"/>
        <v>0</v>
      </c>
    </row>
    <row r="108" spans="1:14" customFormat="1" ht="25.5" customHeight="1">
      <c r="A108" s="295">
        <v>3100</v>
      </c>
      <c r="B108" s="296" t="s">
        <v>447</v>
      </c>
      <c r="C108" s="284">
        <f>SUM(C109:C117)</f>
        <v>80784</v>
      </c>
      <c r="D108" s="284">
        <f>SUM(D109:D117)</f>
        <v>0</v>
      </c>
      <c r="E108" s="284">
        <f t="shared" ref="E108:N108" si="21">SUM(E109:E117)</f>
        <v>0</v>
      </c>
      <c r="F108" s="284">
        <f t="shared" si="21"/>
        <v>0</v>
      </c>
      <c r="G108" s="284">
        <f t="shared" si="21"/>
        <v>0</v>
      </c>
      <c r="H108" s="284">
        <f t="shared" si="21"/>
        <v>0</v>
      </c>
      <c r="I108" s="284">
        <f t="shared" si="21"/>
        <v>0</v>
      </c>
      <c r="J108" s="284">
        <f t="shared" si="21"/>
        <v>0</v>
      </c>
      <c r="K108" s="284">
        <f t="shared" si="21"/>
        <v>0</v>
      </c>
      <c r="L108" s="284">
        <f t="shared" si="21"/>
        <v>0</v>
      </c>
      <c r="M108" s="284">
        <f t="shared" si="14"/>
        <v>80784</v>
      </c>
      <c r="N108" s="311">
        <f t="shared" si="21"/>
        <v>0</v>
      </c>
    </row>
    <row r="109" spans="1:14" customFormat="1" ht="25.5" customHeight="1">
      <c r="A109" s="308">
        <v>311</v>
      </c>
      <c r="B109" s="302" t="s">
        <v>448</v>
      </c>
      <c r="C109" s="287">
        <v>48048</v>
      </c>
      <c r="D109" s="287">
        <v>0</v>
      </c>
      <c r="E109" s="287">
        <v>0</v>
      </c>
      <c r="F109" s="287">
        <v>0</v>
      </c>
      <c r="G109" s="287">
        <v>0</v>
      </c>
      <c r="H109" s="287">
        <v>0</v>
      </c>
      <c r="I109" s="287">
        <v>0</v>
      </c>
      <c r="J109" s="287">
        <v>0</v>
      </c>
      <c r="K109" s="287">
        <v>0</v>
      </c>
      <c r="L109" s="287">
        <v>0</v>
      </c>
      <c r="M109" s="285">
        <f t="shared" si="14"/>
        <v>48048</v>
      </c>
      <c r="N109" s="307"/>
    </row>
    <row r="110" spans="1:14" customFormat="1" ht="25.5" customHeight="1">
      <c r="A110" s="308">
        <v>312</v>
      </c>
      <c r="B110" s="302" t="s">
        <v>449</v>
      </c>
      <c r="C110" s="287">
        <v>8736</v>
      </c>
      <c r="D110" s="287">
        <v>0</v>
      </c>
      <c r="E110" s="287">
        <v>0</v>
      </c>
      <c r="F110" s="287">
        <v>0</v>
      </c>
      <c r="G110" s="287">
        <v>0</v>
      </c>
      <c r="H110" s="287">
        <v>0</v>
      </c>
      <c r="I110" s="287">
        <v>0</v>
      </c>
      <c r="J110" s="287">
        <v>0</v>
      </c>
      <c r="K110" s="287">
        <v>0</v>
      </c>
      <c r="L110" s="287">
        <v>0</v>
      </c>
      <c r="M110" s="285">
        <f t="shared" si="14"/>
        <v>8736</v>
      </c>
      <c r="N110" s="307"/>
    </row>
    <row r="111" spans="1:14" customFormat="1" ht="25.5" customHeight="1">
      <c r="A111" s="308">
        <v>313</v>
      </c>
      <c r="B111" s="302" t="s">
        <v>450</v>
      </c>
      <c r="C111" s="287">
        <v>0</v>
      </c>
      <c r="D111" s="287">
        <v>0</v>
      </c>
      <c r="E111" s="287">
        <v>0</v>
      </c>
      <c r="F111" s="287">
        <v>0</v>
      </c>
      <c r="G111" s="287">
        <v>0</v>
      </c>
      <c r="H111" s="287">
        <v>0</v>
      </c>
      <c r="I111" s="287">
        <v>0</v>
      </c>
      <c r="J111" s="287">
        <v>0</v>
      </c>
      <c r="K111" s="287">
        <v>0</v>
      </c>
      <c r="L111" s="287">
        <v>0</v>
      </c>
      <c r="M111" s="285">
        <f t="shared" si="14"/>
        <v>0</v>
      </c>
      <c r="N111" s="307"/>
    </row>
    <row r="112" spans="1:14" customFormat="1" ht="25.5" customHeight="1">
      <c r="A112" s="308">
        <v>314</v>
      </c>
      <c r="B112" s="302" t="s">
        <v>451</v>
      </c>
      <c r="C112" s="287">
        <v>24000</v>
      </c>
      <c r="D112" s="287">
        <v>0</v>
      </c>
      <c r="E112" s="287">
        <v>0</v>
      </c>
      <c r="F112" s="287">
        <v>0</v>
      </c>
      <c r="G112" s="287">
        <v>0</v>
      </c>
      <c r="H112" s="287">
        <v>0</v>
      </c>
      <c r="I112" s="287">
        <v>0</v>
      </c>
      <c r="J112" s="287">
        <v>0</v>
      </c>
      <c r="K112" s="287">
        <v>0</v>
      </c>
      <c r="L112" s="287">
        <v>0</v>
      </c>
      <c r="M112" s="285">
        <f t="shared" si="14"/>
        <v>24000</v>
      </c>
      <c r="N112" s="307"/>
    </row>
    <row r="113" spans="1:14" customFormat="1" ht="25.5" customHeight="1">
      <c r="A113" s="308">
        <v>315</v>
      </c>
      <c r="B113" s="302" t="s">
        <v>452</v>
      </c>
      <c r="C113" s="287">
        <v>0</v>
      </c>
      <c r="D113" s="287">
        <v>0</v>
      </c>
      <c r="E113" s="287">
        <v>0</v>
      </c>
      <c r="F113" s="287">
        <v>0</v>
      </c>
      <c r="G113" s="287">
        <v>0</v>
      </c>
      <c r="H113" s="287">
        <v>0</v>
      </c>
      <c r="I113" s="287">
        <v>0</v>
      </c>
      <c r="J113" s="287">
        <v>0</v>
      </c>
      <c r="K113" s="287">
        <v>0</v>
      </c>
      <c r="L113" s="287">
        <v>0</v>
      </c>
      <c r="M113" s="285">
        <f t="shared" si="14"/>
        <v>0</v>
      </c>
      <c r="N113" s="307"/>
    </row>
    <row r="114" spans="1:14" customFormat="1" ht="25.5" customHeight="1">
      <c r="A114" s="308">
        <v>316</v>
      </c>
      <c r="B114" s="302" t="s">
        <v>453</v>
      </c>
      <c r="C114" s="287">
        <v>0</v>
      </c>
      <c r="D114" s="287">
        <v>0</v>
      </c>
      <c r="E114" s="287">
        <v>0</v>
      </c>
      <c r="F114" s="287">
        <v>0</v>
      </c>
      <c r="G114" s="287">
        <v>0</v>
      </c>
      <c r="H114" s="287">
        <v>0</v>
      </c>
      <c r="I114" s="287">
        <v>0</v>
      </c>
      <c r="J114" s="287">
        <v>0</v>
      </c>
      <c r="K114" s="287">
        <v>0</v>
      </c>
      <c r="L114" s="287">
        <v>0</v>
      </c>
      <c r="M114" s="285">
        <f t="shared" si="14"/>
        <v>0</v>
      </c>
      <c r="N114" s="307"/>
    </row>
    <row r="115" spans="1:14" customFormat="1" ht="35.25" customHeight="1">
      <c r="A115" s="308">
        <v>317</v>
      </c>
      <c r="B115" s="302" t="s">
        <v>454</v>
      </c>
      <c r="C115" s="287">
        <v>0</v>
      </c>
      <c r="D115" s="287">
        <v>0</v>
      </c>
      <c r="E115" s="287">
        <v>0</v>
      </c>
      <c r="F115" s="287">
        <v>0</v>
      </c>
      <c r="G115" s="287">
        <v>0</v>
      </c>
      <c r="H115" s="287">
        <v>0</v>
      </c>
      <c r="I115" s="287">
        <v>0</v>
      </c>
      <c r="J115" s="287">
        <v>0</v>
      </c>
      <c r="K115" s="287">
        <v>0</v>
      </c>
      <c r="L115" s="287">
        <v>0</v>
      </c>
      <c r="M115" s="285">
        <f t="shared" si="14"/>
        <v>0</v>
      </c>
      <c r="N115" s="307"/>
    </row>
    <row r="116" spans="1:14" customFormat="1" ht="25.5" customHeight="1">
      <c r="A116" s="308">
        <v>318</v>
      </c>
      <c r="B116" s="302" t="s">
        <v>455</v>
      </c>
      <c r="C116" s="287">
        <v>0</v>
      </c>
      <c r="D116" s="287">
        <v>0</v>
      </c>
      <c r="E116" s="287">
        <v>0</v>
      </c>
      <c r="F116" s="287">
        <v>0</v>
      </c>
      <c r="G116" s="287">
        <v>0</v>
      </c>
      <c r="H116" s="287">
        <v>0</v>
      </c>
      <c r="I116" s="287">
        <v>0</v>
      </c>
      <c r="J116" s="287">
        <v>0</v>
      </c>
      <c r="K116" s="287">
        <v>0</v>
      </c>
      <c r="L116" s="287">
        <v>0</v>
      </c>
      <c r="M116" s="285">
        <f t="shared" si="14"/>
        <v>0</v>
      </c>
      <c r="N116" s="307"/>
    </row>
    <row r="117" spans="1:14" customFormat="1" ht="25.5" customHeight="1">
      <c r="A117" s="308">
        <v>319</v>
      </c>
      <c r="B117" s="302" t="s">
        <v>456</v>
      </c>
      <c r="C117" s="287">
        <v>0</v>
      </c>
      <c r="D117" s="287">
        <v>0</v>
      </c>
      <c r="E117" s="287">
        <v>0</v>
      </c>
      <c r="F117" s="287">
        <v>0</v>
      </c>
      <c r="G117" s="287">
        <v>0</v>
      </c>
      <c r="H117" s="287">
        <v>0</v>
      </c>
      <c r="I117" s="287">
        <v>0</v>
      </c>
      <c r="J117" s="287">
        <v>0</v>
      </c>
      <c r="K117" s="287">
        <v>0</v>
      </c>
      <c r="L117" s="287">
        <v>0</v>
      </c>
      <c r="M117" s="285">
        <f t="shared" si="14"/>
        <v>0</v>
      </c>
      <c r="N117" s="307"/>
    </row>
    <row r="118" spans="1:14" customFormat="1" ht="25.5" customHeight="1">
      <c r="A118" s="295">
        <v>3200</v>
      </c>
      <c r="B118" s="296" t="s">
        <v>457</v>
      </c>
      <c r="C118" s="284">
        <f t="shared" ref="C118:N118" si="22">SUM(C119:C127)</f>
        <v>0</v>
      </c>
      <c r="D118" s="284">
        <f>SUM(D119:D127)</f>
        <v>0</v>
      </c>
      <c r="E118" s="284">
        <f t="shared" si="22"/>
        <v>0</v>
      </c>
      <c r="F118" s="284">
        <f t="shared" si="22"/>
        <v>0</v>
      </c>
      <c r="G118" s="284">
        <f t="shared" si="22"/>
        <v>0</v>
      </c>
      <c r="H118" s="284">
        <f t="shared" si="22"/>
        <v>0</v>
      </c>
      <c r="I118" s="284">
        <f t="shared" si="22"/>
        <v>0</v>
      </c>
      <c r="J118" s="284">
        <f t="shared" si="22"/>
        <v>0</v>
      </c>
      <c r="K118" s="284">
        <f t="shared" si="22"/>
        <v>0</v>
      </c>
      <c r="L118" s="284">
        <f t="shared" si="22"/>
        <v>0</v>
      </c>
      <c r="M118" s="284">
        <f t="shared" si="14"/>
        <v>0</v>
      </c>
      <c r="N118" s="311">
        <f t="shared" si="22"/>
        <v>0</v>
      </c>
    </row>
    <row r="119" spans="1:14" ht="25.5" customHeight="1">
      <c r="A119" s="308">
        <v>321</v>
      </c>
      <c r="B119" s="302" t="s">
        <v>458</v>
      </c>
      <c r="C119" s="287">
        <v>0</v>
      </c>
      <c r="D119" s="287">
        <v>0</v>
      </c>
      <c r="E119" s="287">
        <v>0</v>
      </c>
      <c r="F119" s="287">
        <v>0</v>
      </c>
      <c r="G119" s="287">
        <v>0</v>
      </c>
      <c r="H119" s="287">
        <v>0</v>
      </c>
      <c r="I119" s="287">
        <v>0</v>
      </c>
      <c r="J119" s="287">
        <v>0</v>
      </c>
      <c r="K119" s="287">
        <v>0</v>
      </c>
      <c r="L119" s="287">
        <v>0</v>
      </c>
      <c r="M119" s="231">
        <f t="shared" si="14"/>
        <v>0</v>
      </c>
      <c r="N119" s="315"/>
    </row>
    <row r="120" spans="1:14" ht="25.5" customHeight="1">
      <c r="A120" s="308">
        <v>322</v>
      </c>
      <c r="B120" s="302" t="s">
        <v>459</v>
      </c>
      <c r="C120" s="287">
        <v>0</v>
      </c>
      <c r="D120" s="287">
        <v>0</v>
      </c>
      <c r="E120" s="287">
        <v>0</v>
      </c>
      <c r="F120" s="287">
        <v>0</v>
      </c>
      <c r="G120" s="287">
        <v>0</v>
      </c>
      <c r="H120" s="287">
        <v>0</v>
      </c>
      <c r="I120" s="287">
        <v>0</v>
      </c>
      <c r="J120" s="287">
        <v>0</v>
      </c>
      <c r="K120" s="287">
        <v>0</v>
      </c>
      <c r="L120" s="287">
        <v>0</v>
      </c>
      <c r="M120" s="231">
        <f t="shared" si="14"/>
        <v>0</v>
      </c>
      <c r="N120" s="315"/>
    </row>
    <row r="121" spans="1:14" ht="25.5">
      <c r="A121" s="308">
        <v>323</v>
      </c>
      <c r="B121" s="302" t="s">
        <v>460</v>
      </c>
      <c r="C121" s="287">
        <v>0</v>
      </c>
      <c r="D121" s="287">
        <v>0</v>
      </c>
      <c r="E121" s="287">
        <v>0</v>
      </c>
      <c r="F121" s="287">
        <v>0</v>
      </c>
      <c r="G121" s="287">
        <v>0</v>
      </c>
      <c r="H121" s="287">
        <v>0</v>
      </c>
      <c r="I121" s="287">
        <v>0</v>
      </c>
      <c r="J121" s="287">
        <v>0</v>
      </c>
      <c r="K121" s="287">
        <v>0</v>
      </c>
      <c r="L121" s="287">
        <v>0</v>
      </c>
      <c r="M121" s="231">
        <f t="shared" si="14"/>
        <v>0</v>
      </c>
      <c r="N121" s="315"/>
    </row>
    <row r="122" spans="1:14" ht="30" customHeight="1">
      <c r="A122" s="308">
        <v>324</v>
      </c>
      <c r="B122" s="302" t="s">
        <v>461</v>
      </c>
      <c r="C122" s="287">
        <v>0</v>
      </c>
      <c r="D122" s="287">
        <v>0</v>
      </c>
      <c r="E122" s="287">
        <v>0</v>
      </c>
      <c r="F122" s="287">
        <v>0</v>
      </c>
      <c r="G122" s="287">
        <v>0</v>
      </c>
      <c r="H122" s="287">
        <v>0</v>
      </c>
      <c r="I122" s="287">
        <v>0</v>
      </c>
      <c r="J122" s="287">
        <v>0</v>
      </c>
      <c r="K122" s="287">
        <v>0</v>
      </c>
      <c r="L122" s="287">
        <v>0</v>
      </c>
      <c r="M122" s="231">
        <f t="shared" si="14"/>
        <v>0</v>
      </c>
      <c r="N122" s="315"/>
    </row>
    <row r="123" spans="1:14" ht="25.5" customHeight="1">
      <c r="A123" s="308">
        <v>325</v>
      </c>
      <c r="B123" s="302" t="s">
        <v>462</v>
      </c>
      <c r="C123" s="287">
        <v>0</v>
      </c>
      <c r="D123" s="287">
        <v>0</v>
      </c>
      <c r="E123" s="287">
        <v>0</v>
      </c>
      <c r="F123" s="287">
        <v>0</v>
      </c>
      <c r="G123" s="287">
        <v>0</v>
      </c>
      <c r="H123" s="287">
        <v>0</v>
      </c>
      <c r="I123" s="287">
        <v>0</v>
      </c>
      <c r="J123" s="287">
        <v>0</v>
      </c>
      <c r="K123" s="287">
        <v>0</v>
      </c>
      <c r="L123" s="287">
        <v>0</v>
      </c>
      <c r="M123" s="231">
        <f t="shared" si="14"/>
        <v>0</v>
      </c>
      <c r="N123" s="315"/>
    </row>
    <row r="124" spans="1:14" ht="25.5" customHeight="1">
      <c r="A124" s="308">
        <v>326</v>
      </c>
      <c r="B124" s="302" t="s">
        <v>463</v>
      </c>
      <c r="C124" s="287">
        <v>0</v>
      </c>
      <c r="D124" s="287">
        <v>0</v>
      </c>
      <c r="E124" s="287">
        <v>0</v>
      </c>
      <c r="F124" s="287">
        <v>0</v>
      </c>
      <c r="G124" s="287">
        <v>0</v>
      </c>
      <c r="H124" s="287">
        <v>0</v>
      </c>
      <c r="I124" s="287">
        <v>0</v>
      </c>
      <c r="J124" s="287">
        <v>0</v>
      </c>
      <c r="K124" s="287">
        <v>0</v>
      </c>
      <c r="L124" s="287">
        <v>0</v>
      </c>
      <c r="M124" s="231">
        <f t="shared" si="14"/>
        <v>0</v>
      </c>
      <c r="N124" s="315"/>
    </row>
    <row r="125" spans="1:14" ht="25.5" customHeight="1">
      <c r="A125" s="308">
        <v>327</v>
      </c>
      <c r="B125" s="302" t="s">
        <v>464</v>
      </c>
      <c r="C125" s="287">
        <v>0</v>
      </c>
      <c r="D125" s="287">
        <v>0</v>
      </c>
      <c r="E125" s="287">
        <v>0</v>
      </c>
      <c r="F125" s="287">
        <v>0</v>
      </c>
      <c r="G125" s="287">
        <v>0</v>
      </c>
      <c r="H125" s="287">
        <v>0</v>
      </c>
      <c r="I125" s="287">
        <v>0</v>
      </c>
      <c r="J125" s="287">
        <v>0</v>
      </c>
      <c r="K125" s="287">
        <v>0</v>
      </c>
      <c r="L125" s="287">
        <v>0</v>
      </c>
      <c r="M125" s="231">
        <f t="shared" si="14"/>
        <v>0</v>
      </c>
      <c r="N125" s="315"/>
    </row>
    <row r="126" spans="1:14" ht="25.5" customHeight="1">
      <c r="A126" s="308">
        <v>328</v>
      </c>
      <c r="B126" s="302" t="s">
        <v>465</v>
      </c>
      <c r="C126" s="287">
        <v>0</v>
      </c>
      <c r="D126" s="287">
        <v>0</v>
      </c>
      <c r="E126" s="287">
        <v>0</v>
      </c>
      <c r="F126" s="287">
        <v>0</v>
      </c>
      <c r="G126" s="287">
        <v>0</v>
      </c>
      <c r="H126" s="287">
        <v>0</v>
      </c>
      <c r="I126" s="287">
        <v>0</v>
      </c>
      <c r="J126" s="287">
        <v>0</v>
      </c>
      <c r="K126" s="287">
        <v>0</v>
      </c>
      <c r="L126" s="287">
        <v>0</v>
      </c>
      <c r="M126" s="231">
        <f t="shared" si="14"/>
        <v>0</v>
      </c>
      <c r="N126" s="315"/>
    </row>
    <row r="127" spans="1:14" ht="25.5" customHeight="1">
      <c r="A127" s="308">
        <v>329</v>
      </c>
      <c r="B127" s="302" t="s">
        <v>466</v>
      </c>
      <c r="C127" s="287">
        <v>0</v>
      </c>
      <c r="D127" s="287">
        <v>0</v>
      </c>
      <c r="E127" s="287">
        <v>0</v>
      </c>
      <c r="F127" s="287">
        <v>0</v>
      </c>
      <c r="G127" s="287">
        <v>0</v>
      </c>
      <c r="H127" s="287">
        <v>0</v>
      </c>
      <c r="I127" s="287">
        <v>0</v>
      </c>
      <c r="J127" s="287">
        <v>0</v>
      </c>
      <c r="K127" s="287">
        <v>0</v>
      </c>
      <c r="L127" s="287">
        <v>0</v>
      </c>
      <c r="M127" s="231">
        <f t="shared" si="14"/>
        <v>0</v>
      </c>
      <c r="N127" s="315"/>
    </row>
    <row r="128" spans="1:14" customFormat="1" ht="30">
      <c r="A128" s="295">
        <v>3300</v>
      </c>
      <c r="B128" s="296" t="s">
        <v>467</v>
      </c>
      <c r="C128" s="284">
        <f t="shared" ref="C128:N128" si="23">SUM(C129:C137)</f>
        <v>0</v>
      </c>
      <c r="D128" s="284">
        <f>SUM(D129:D137)</f>
        <v>0</v>
      </c>
      <c r="E128" s="284">
        <f t="shared" si="23"/>
        <v>0</v>
      </c>
      <c r="F128" s="284">
        <f t="shared" si="23"/>
        <v>0</v>
      </c>
      <c r="G128" s="284">
        <f t="shared" si="23"/>
        <v>0</v>
      </c>
      <c r="H128" s="284">
        <f t="shared" si="23"/>
        <v>0</v>
      </c>
      <c r="I128" s="284">
        <f t="shared" si="23"/>
        <v>0</v>
      </c>
      <c r="J128" s="284">
        <f t="shared" si="23"/>
        <v>0</v>
      </c>
      <c r="K128" s="284">
        <f t="shared" si="23"/>
        <v>0</v>
      </c>
      <c r="L128" s="284">
        <f t="shared" si="23"/>
        <v>0</v>
      </c>
      <c r="M128" s="284">
        <f t="shared" si="14"/>
        <v>0</v>
      </c>
      <c r="N128" s="311">
        <f t="shared" si="23"/>
        <v>0</v>
      </c>
    </row>
    <row r="129" spans="1:14" customFormat="1" ht="25.5" customHeight="1">
      <c r="A129" s="308">
        <v>331</v>
      </c>
      <c r="B129" s="301" t="s">
        <v>468</v>
      </c>
      <c r="C129" s="287">
        <v>0</v>
      </c>
      <c r="D129" s="287">
        <v>0</v>
      </c>
      <c r="E129" s="287">
        <v>0</v>
      </c>
      <c r="F129" s="287">
        <v>0</v>
      </c>
      <c r="G129" s="287">
        <v>0</v>
      </c>
      <c r="H129" s="287">
        <v>0</v>
      </c>
      <c r="I129" s="287">
        <v>0</v>
      </c>
      <c r="J129" s="287">
        <v>0</v>
      </c>
      <c r="K129" s="287">
        <v>0</v>
      </c>
      <c r="L129" s="287">
        <v>0</v>
      </c>
      <c r="M129" s="285">
        <f t="shared" si="14"/>
        <v>0</v>
      </c>
      <c r="N129" s="307"/>
    </row>
    <row r="130" spans="1:14" customFormat="1" ht="30.75" customHeight="1">
      <c r="A130" s="308">
        <v>332</v>
      </c>
      <c r="B130" s="302" t="s">
        <v>469</v>
      </c>
      <c r="C130" s="287">
        <v>0</v>
      </c>
      <c r="D130" s="287">
        <v>0</v>
      </c>
      <c r="E130" s="287">
        <v>0</v>
      </c>
      <c r="F130" s="287">
        <v>0</v>
      </c>
      <c r="G130" s="287">
        <v>0</v>
      </c>
      <c r="H130" s="287">
        <v>0</v>
      </c>
      <c r="I130" s="287">
        <v>0</v>
      </c>
      <c r="J130" s="287">
        <v>0</v>
      </c>
      <c r="K130" s="287">
        <v>0</v>
      </c>
      <c r="L130" s="287">
        <v>0</v>
      </c>
      <c r="M130" s="285">
        <f t="shared" si="14"/>
        <v>0</v>
      </c>
      <c r="N130" s="307"/>
    </row>
    <row r="131" spans="1:14" customFormat="1" ht="33" customHeight="1">
      <c r="A131" s="308">
        <v>333</v>
      </c>
      <c r="B131" s="302" t="s">
        <v>470</v>
      </c>
      <c r="C131" s="287">
        <v>0</v>
      </c>
      <c r="D131" s="287">
        <v>0</v>
      </c>
      <c r="E131" s="287">
        <v>0</v>
      </c>
      <c r="F131" s="287">
        <v>0</v>
      </c>
      <c r="G131" s="287">
        <v>0</v>
      </c>
      <c r="H131" s="287">
        <v>0</v>
      </c>
      <c r="I131" s="287">
        <v>0</v>
      </c>
      <c r="J131" s="287">
        <v>0</v>
      </c>
      <c r="K131" s="287">
        <v>0</v>
      </c>
      <c r="L131" s="287">
        <v>0</v>
      </c>
      <c r="M131" s="285">
        <f t="shared" si="14"/>
        <v>0</v>
      </c>
      <c r="N131" s="307"/>
    </row>
    <row r="132" spans="1:14" customFormat="1" ht="25.5" customHeight="1">
      <c r="A132" s="308">
        <v>334</v>
      </c>
      <c r="B132" s="302" t="s">
        <v>471</v>
      </c>
      <c r="C132" s="287">
        <v>0</v>
      </c>
      <c r="D132" s="287">
        <v>0</v>
      </c>
      <c r="E132" s="287">
        <v>0</v>
      </c>
      <c r="F132" s="287">
        <v>0</v>
      </c>
      <c r="G132" s="287">
        <v>0</v>
      </c>
      <c r="H132" s="287">
        <v>0</v>
      </c>
      <c r="I132" s="287">
        <v>0</v>
      </c>
      <c r="J132" s="287">
        <v>0</v>
      </c>
      <c r="K132" s="287">
        <v>0</v>
      </c>
      <c r="L132" s="287">
        <v>0</v>
      </c>
      <c r="M132" s="285">
        <f t="shared" si="14"/>
        <v>0</v>
      </c>
      <c r="N132" s="307"/>
    </row>
    <row r="133" spans="1:14" customFormat="1" ht="25.5" customHeight="1">
      <c r="A133" s="308">
        <v>335</v>
      </c>
      <c r="B133" s="302" t="s">
        <v>472</v>
      </c>
      <c r="C133" s="287">
        <v>0</v>
      </c>
      <c r="D133" s="287">
        <v>0</v>
      </c>
      <c r="E133" s="287">
        <v>0</v>
      </c>
      <c r="F133" s="287">
        <v>0</v>
      </c>
      <c r="G133" s="287">
        <v>0</v>
      </c>
      <c r="H133" s="287">
        <v>0</v>
      </c>
      <c r="I133" s="287">
        <v>0</v>
      </c>
      <c r="J133" s="287">
        <v>0</v>
      </c>
      <c r="K133" s="287">
        <v>0</v>
      </c>
      <c r="L133" s="287">
        <v>0</v>
      </c>
      <c r="M133" s="285">
        <f t="shared" si="14"/>
        <v>0</v>
      </c>
      <c r="N133" s="307"/>
    </row>
    <row r="134" spans="1:14" customFormat="1" ht="25.5">
      <c r="A134" s="308">
        <v>336</v>
      </c>
      <c r="B134" s="302" t="s">
        <v>473</v>
      </c>
      <c r="C134" s="287">
        <v>0</v>
      </c>
      <c r="D134" s="287">
        <v>0</v>
      </c>
      <c r="E134" s="287">
        <v>0</v>
      </c>
      <c r="F134" s="287">
        <v>0</v>
      </c>
      <c r="G134" s="287">
        <v>0</v>
      </c>
      <c r="H134" s="287">
        <v>0</v>
      </c>
      <c r="I134" s="287">
        <v>0</v>
      </c>
      <c r="J134" s="287">
        <v>0</v>
      </c>
      <c r="K134" s="287">
        <v>0</v>
      </c>
      <c r="L134" s="287">
        <v>0</v>
      </c>
      <c r="M134" s="285">
        <f t="shared" ref="M134:M197" si="24">SUM(C134:L134)</f>
        <v>0</v>
      </c>
      <c r="N134" s="307"/>
    </row>
    <row r="135" spans="1:14" customFormat="1" ht="25.5" customHeight="1">
      <c r="A135" s="308">
        <v>337</v>
      </c>
      <c r="B135" s="302" t="s">
        <v>474</v>
      </c>
      <c r="C135" s="287">
        <v>0</v>
      </c>
      <c r="D135" s="287">
        <v>0</v>
      </c>
      <c r="E135" s="287">
        <v>0</v>
      </c>
      <c r="F135" s="287">
        <v>0</v>
      </c>
      <c r="G135" s="287">
        <v>0</v>
      </c>
      <c r="H135" s="287">
        <v>0</v>
      </c>
      <c r="I135" s="287">
        <v>0</v>
      </c>
      <c r="J135" s="287">
        <v>0</v>
      </c>
      <c r="K135" s="287">
        <v>0</v>
      </c>
      <c r="L135" s="287">
        <v>0</v>
      </c>
      <c r="M135" s="285">
        <f t="shared" si="24"/>
        <v>0</v>
      </c>
      <c r="N135" s="307"/>
    </row>
    <row r="136" spans="1:14" customFormat="1" ht="25.5" customHeight="1">
      <c r="A136" s="308">
        <v>338</v>
      </c>
      <c r="B136" s="302" t="s">
        <v>475</v>
      </c>
      <c r="C136" s="287">
        <v>0</v>
      </c>
      <c r="D136" s="287">
        <v>0</v>
      </c>
      <c r="E136" s="287">
        <v>0</v>
      </c>
      <c r="F136" s="287">
        <v>0</v>
      </c>
      <c r="G136" s="287">
        <v>0</v>
      </c>
      <c r="H136" s="287">
        <v>0</v>
      </c>
      <c r="I136" s="287">
        <v>0</v>
      </c>
      <c r="J136" s="287">
        <v>0</v>
      </c>
      <c r="K136" s="287">
        <v>0</v>
      </c>
      <c r="L136" s="287">
        <v>0</v>
      </c>
      <c r="M136" s="285">
        <f t="shared" si="24"/>
        <v>0</v>
      </c>
      <c r="N136" s="307"/>
    </row>
    <row r="137" spans="1:14" customFormat="1" ht="25.5" customHeight="1">
      <c r="A137" s="308">
        <v>339</v>
      </c>
      <c r="B137" s="302" t="s">
        <v>476</v>
      </c>
      <c r="C137" s="287">
        <v>0</v>
      </c>
      <c r="D137" s="287">
        <v>0</v>
      </c>
      <c r="E137" s="287">
        <v>0</v>
      </c>
      <c r="F137" s="287">
        <v>0</v>
      </c>
      <c r="G137" s="287">
        <v>0</v>
      </c>
      <c r="H137" s="287">
        <v>0</v>
      </c>
      <c r="I137" s="287">
        <v>0</v>
      </c>
      <c r="J137" s="287">
        <v>0</v>
      </c>
      <c r="K137" s="287">
        <v>0</v>
      </c>
      <c r="L137" s="287">
        <v>0</v>
      </c>
      <c r="M137" s="285">
        <f t="shared" si="24"/>
        <v>0</v>
      </c>
      <c r="N137" s="307"/>
    </row>
    <row r="138" spans="1:14" customFormat="1" ht="25.5" customHeight="1">
      <c r="A138" s="295">
        <v>3400</v>
      </c>
      <c r="B138" s="296" t="s">
        <v>477</v>
      </c>
      <c r="C138" s="284">
        <f t="shared" ref="C138:N138" si="25">SUM(C139:C147)</f>
        <v>8686</v>
      </c>
      <c r="D138" s="284">
        <f>SUM(D139:D147)</f>
        <v>0</v>
      </c>
      <c r="E138" s="284">
        <f t="shared" si="25"/>
        <v>0</v>
      </c>
      <c r="F138" s="284">
        <f t="shared" si="25"/>
        <v>0</v>
      </c>
      <c r="G138" s="284">
        <f t="shared" si="25"/>
        <v>0</v>
      </c>
      <c r="H138" s="284">
        <f t="shared" si="25"/>
        <v>0</v>
      </c>
      <c r="I138" s="284">
        <f t="shared" si="25"/>
        <v>0</v>
      </c>
      <c r="J138" s="284">
        <f t="shared" si="25"/>
        <v>0</v>
      </c>
      <c r="K138" s="284">
        <f t="shared" si="25"/>
        <v>0</v>
      </c>
      <c r="L138" s="284">
        <f t="shared" si="25"/>
        <v>0</v>
      </c>
      <c r="M138" s="284">
        <f t="shared" si="24"/>
        <v>8686</v>
      </c>
      <c r="N138" s="311">
        <f t="shared" si="25"/>
        <v>0</v>
      </c>
    </row>
    <row r="139" spans="1:14" customFormat="1" ht="25.5" customHeight="1">
      <c r="A139" s="308">
        <v>341</v>
      </c>
      <c r="B139" s="302" t="s">
        <v>478</v>
      </c>
      <c r="C139" s="287">
        <v>8686</v>
      </c>
      <c r="D139" s="287">
        <v>0</v>
      </c>
      <c r="E139" s="287">
        <v>0</v>
      </c>
      <c r="F139" s="287">
        <v>0</v>
      </c>
      <c r="G139" s="287">
        <v>0</v>
      </c>
      <c r="H139" s="287">
        <v>0</v>
      </c>
      <c r="I139" s="287">
        <v>0</v>
      </c>
      <c r="J139" s="287">
        <v>0</v>
      </c>
      <c r="K139" s="287">
        <v>0</v>
      </c>
      <c r="L139" s="287">
        <v>0</v>
      </c>
      <c r="M139" s="285">
        <f t="shared" si="24"/>
        <v>8686</v>
      </c>
      <c r="N139" s="307"/>
    </row>
    <row r="140" spans="1:14" customFormat="1" ht="25.5" customHeight="1">
      <c r="A140" s="308">
        <v>342</v>
      </c>
      <c r="B140" s="302" t="s">
        <v>479</v>
      </c>
      <c r="C140" s="287">
        <v>0</v>
      </c>
      <c r="D140" s="287">
        <v>0</v>
      </c>
      <c r="E140" s="287">
        <v>0</v>
      </c>
      <c r="F140" s="287">
        <v>0</v>
      </c>
      <c r="G140" s="287">
        <v>0</v>
      </c>
      <c r="H140" s="287">
        <v>0</v>
      </c>
      <c r="I140" s="287">
        <v>0</v>
      </c>
      <c r="J140" s="287">
        <v>0</v>
      </c>
      <c r="K140" s="287">
        <v>0</v>
      </c>
      <c r="L140" s="287">
        <v>0</v>
      </c>
      <c r="M140" s="285">
        <f t="shared" si="24"/>
        <v>0</v>
      </c>
      <c r="N140" s="307"/>
    </row>
    <row r="141" spans="1:14" customFormat="1" ht="25.5" customHeight="1">
      <c r="A141" s="308">
        <v>343</v>
      </c>
      <c r="B141" s="302" t="s">
        <v>480</v>
      </c>
      <c r="C141" s="287">
        <v>0</v>
      </c>
      <c r="D141" s="287">
        <v>0</v>
      </c>
      <c r="E141" s="287">
        <v>0</v>
      </c>
      <c r="F141" s="287">
        <v>0</v>
      </c>
      <c r="G141" s="287">
        <v>0</v>
      </c>
      <c r="H141" s="287">
        <v>0</v>
      </c>
      <c r="I141" s="287">
        <v>0</v>
      </c>
      <c r="J141" s="287">
        <v>0</v>
      </c>
      <c r="K141" s="287">
        <v>0</v>
      </c>
      <c r="L141" s="287">
        <v>0</v>
      </c>
      <c r="M141" s="285">
        <f t="shared" si="24"/>
        <v>0</v>
      </c>
      <c r="N141" s="307"/>
    </row>
    <row r="142" spans="1:14" customFormat="1" ht="25.5" customHeight="1">
      <c r="A142" s="308">
        <v>344</v>
      </c>
      <c r="B142" s="302" t="s">
        <v>481</v>
      </c>
      <c r="C142" s="287">
        <v>0</v>
      </c>
      <c r="D142" s="287">
        <v>0</v>
      </c>
      <c r="E142" s="287">
        <v>0</v>
      </c>
      <c r="F142" s="287">
        <v>0</v>
      </c>
      <c r="G142" s="287">
        <v>0</v>
      </c>
      <c r="H142" s="287">
        <v>0</v>
      </c>
      <c r="I142" s="287">
        <v>0</v>
      </c>
      <c r="J142" s="287">
        <v>0</v>
      </c>
      <c r="K142" s="287">
        <v>0</v>
      </c>
      <c r="L142" s="287">
        <v>0</v>
      </c>
      <c r="M142" s="285">
        <f t="shared" si="24"/>
        <v>0</v>
      </c>
      <c r="N142" s="307"/>
    </row>
    <row r="143" spans="1:14" customFormat="1" ht="25.5" customHeight="1">
      <c r="A143" s="308">
        <v>345</v>
      </c>
      <c r="B143" s="302" t="s">
        <v>482</v>
      </c>
      <c r="C143" s="287">
        <v>0</v>
      </c>
      <c r="D143" s="287">
        <v>0</v>
      </c>
      <c r="E143" s="287">
        <v>0</v>
      </c>
      <c r="F143" s="287">
        <v>0</v>
      </c>
      <c r="G143" s="287">
        <v>0</v>
      </c>
      <c r="H143" s="287">
        <v>0</v>
      </c>
      <c r="I143" s="287">
        <v>0</v>
      </c>
      <c r="J143" s="287">
        <v>0</v>
      </c>
      <c r="K143" s="287">
        <v>0</v>
      </c>
      <c r="L143" s="287">
        <v>0</v>
      </c>
      <c r="M143" s="285">
        <f t="shared" si="24"/>
        <v>0</v>
      </c>
      <c r="N143" s="307"/>
    </row>
    <row r="144" spans="1:14" customFormat="1" ht="25.5" customHeight="1">
      <c r="A144" s="308">
        <v>346</v>
      </c>
      <c r="B144" s="302" t="s">
        <v>483</v>
      </c>
      <c r="C144" s="287">
        <v>0</v>
      </c>
      <c r="D144" s="287">
        <v>0</v>
      </c>
      <c r="E144" s="287">
        <v>0</v>
      </c>
      <c r="F144" s="287">
        <v>0</v>
      </c>
      <c r="G144" s="287">
        <v>0</v>
      </c>
      <c r="H144" s="287">
        <v>0</v>
      </c>
      <c r="I144" s="287">
        <v>0</v>
      </c>
      <c r="J144" s="287">
        <v>0</v>
      </c>
      <c r="K144" s="287">
        <v>0</v>
      </c>
      <c r="L144" s="287">
        <v>0</v>
      </c>
      <c r="M144" s="285">
        <f t="shared" si="24"/>
        <v>0</v>
      </c>
      <c r="N144" s="307"/>
    </row>
    <row r="145" spans="1:14" customFormat="1" ht="25.5" customHeight="1">
      <c r="A145" s="308">
        <v>347</v>
      </c>
      <c r="B145" s="302" t="s">
        <v>484</v>
      </c>
      <c r="C145" s="287">
        <v>0</v>
      </c>
      <c r="D145" s="287">
        <v>0</v>
      </c>
      <c r="E145" s="287">
        <v>0</v>
      </c>
      <c r="F145" s="287">
        <v>0</v>
      </c>
      <c r="G145" s="287">
        <v>0</v>
      </c>
      <c r="H145" s="287">
        <v>0</v>
      </c>
      <c r="I145" s="287">
        <v>0</v>
      </c>
      <c r="J145" s="287">
        <v>0</v>
      </c>
      <c r="K145" s="287">
        <v>0</v>
      </c>
      <c r="L145" s="287">
        <v>0</v>
      </c>
      <c r="M145" s="285">
        <f t="shared" si="24"/>
        <v>0</v>
      </c>
      <c r="N145" s="307"/>
    </row>
    <row r="146" spans="1:14" customFormat="1" ht="25.5" customHeight="1">
      <c r="A146" s="308">
        <v>348</v>
      </c>
      <c r="B146" s="302" t="s">
        <v>485</v>
      </c>
      <c r="C146" s="287">
        <v>0</v>
      </c>
      <c r="D146" s="287">
        <v>0</v>
      </c>
      <c r="E146" s="287">
        <v>0</v>
      </c>
      <c r="F146" s="287">
        <v>0</v>
      </c>
      <c r="G146" s="287">
        <v>0</v>
      </c>
      <c r="H146" s="287">
        <v>0</v>
      </c>
      <c r="I146" s="287">
        <v>0</v>
      </c>
      <c r="J146" s="287">
        <v>0</v>
      </c>
      <c r="K146" s="287">
        <v>0</v>
      </c>
      <c r="L146" s="287">
        <v>0</v>
      </c>
      <c r="M146" s="285">
        <f t="shared" si="24"/>
        <v>0</v>
      </c>
      <c r="N146" s="307"/>
    </row>
    <row r="147" spans="1:14" customFormat="1" ht="25.5" customHeight="1">
      <c r="A147" s="308">
        <v>349</v>
      </c>
      <c r="B147" s="302" t="s">
        <v>486</v>
      </c>
      <c r="C147" s="287">
        <v>0</v>
      </c>
      <c r="D147" s="287">
        <v>0</v>
      </c>
      <c r="E147" s="287">
        <v>0</v>
      </c>
      <c r="F147" s="287">
        <v>0</v>
      </c>
      <c r="G147" s="287">
        <v>0</v>
      </c>
      <c r="H147" s="287">
        <v>0</v>
      </c>
      <c r="I147" s="287">
        <v>0</v>
      </c>
      <c r="J147" s="287">
        <v>0</v>
      </c>
      <c r="K147" s="287">
        <v>0</v>
      </c>
      <c r="L147" s="287">
        <v>0</v>
      </c>
      <c r="M147" s="285">
        <f t="shared" si="24"/>
        <v>0</v>
      </c>
      <c r="N147" s="307"/>
    </row>
    <row r="148" spans="1:14" customFormat="1" ht="30">
      <c r="A148" s="295">
        <v>3500</v>
      </c>
      <c r="B148" s="296" t="s">
        <v>487</v>
      </c>
      <c r="C148" s="284">
        <f t="shared" ref="C148:N148" si="26">SUM(C149:C157)</f>
        <v>72978</v>
      </c>
      <c r="D148" s="284">
        <f>SUM(D149:D157)</f>
        <v>0</v>
      </c>
      <c r="E148" s="284">
        <f t="shared" si="26"/>
        <v>0</v>
      </c>
      <c r="F148" s="284">
        <f t="shared" si="26"/>
        <v>0</v>
      </c>
      <c r="G148" s="284">
        <f t="shared" si="26"/>
        <v>0</v>
      </c>
      <c r="H148" s="284">
        <f t="shared" si="26"/>
        <v>0</v>
      </c>
      <c r="I148" s="284">
        <f t="shared" si="26"/>
        <v>0</v>
      </c>
      <c r="J148" s="284">
        <f t="shared" si="26"/>
        <v>0</v>
      </c>
      <c r="K148" s="284">
        <f t="shared" si="26"/>
        <v>0</v>
      </c>
      <c r="L148" s="284">
        <f t="shared" si="26"/>
        <v>0</v>
      </c>
      <c r="M148" s="284">
        <f t="shared" si="24"/>
        <v>72978</v>
      </c>
      <c r="N148" s="311">
        <f t="shared" si="26"/>
        <v>0</v>
      </c>
    </row>
    <row r="149" spans="1:14" customFormat="1" ht="25.5" customHeight="1">
      <c r="A149" s="308">
        <v>351</v>
      </c>
      <c r="B149" s="302" t="s">
        <v>488</v>
      </c>
      <c r="C149" s="287">
        <v>20950</v>
      </c>
      <c r="D149" s="287">
        <v>0</v>
      </c>
      <c r="E149" s="287">
        <v>0</v>
      </c>
      <c r="F149" s="287">
        <v>0</v>
      </c>
      <c r="G149" s="287">
        <v>0</v>
      </c>
      <c r="H149" s="287">
        <v>0</v>
      </c>
      <c r="I149" s="287">
        <v>0</v>
      </c>
      <c r="J149" s="287">
        <v>0</v>
      </c>
      <c r="K149" s="287">
        <v>0</v>
      </c>
      <c r="L149" s="287">
        <v>0</v>
      </c>
      <c r="M149" s="285">
        <f t="shared" si="24"/>
        <v>20950</v>
      </c>
      <c r="N149" s="307"/>
    </row>
    <row r="150" spans="1:14" customFormat="1" ht="34.5" customHeight="1">
      <c r="A150" s="308">
        <v>352</v>
      </c>
      <c r="B150" s="302" t="s">
        <v>489</v>
      </c>
      <c r="C150" s="287">
        <v>8728</v>
      </c>
      <c r="D150" s="287">
        <v>0</v>
      </c>
      <c r="E150" s="287">
        <v>0</v>
      </c>
      <c r="F150" s="287">
        <v>0</v>
      </c>
      <c r="G150" s="287">
        <v>0</v>
      </c>
      <c r="H150" s="287">
        <v>0</v>
      </c>
      <c r="I150" s="287">
        <v>0</v>
      </c>
      <c r="J150" s="287">
        <v>0</v>
      </c>
      <c r="K150" s="287">
        <v>0</v>
      </c>
      <c r="L150" s="287">
        <v>0</v>
      </c>
      <c r="M150" s="285">
        <f t="shared" si="24"/>
        <v>8728</v>
      </c>
      <c r="N150" s="307"/>
    </row>
    <row r="151" spans="1:14" customFormat="1" ht="33" customHeight="1">
      <c r="A151" s="308">
        <v>353</v>
      </c>
      <c r="B151" s="302" t="s">
        <v>490</v>
      </c>
      <c r="C151" s="287">
        <v>11800</v>
      </c>
      <c r="D151" s="287">
        <v>0</v>
      </c>
      <c r="E151" s="287">
        <v>0</v>
      </c>
      <c r="F151" s="287">
        <v>0</v>
      </c>
      <c r="G151" s="287">
        <v>0</v>
      </c>
      <c r="H151" s="287">
        <v>0</v>
      </c>
      <c r="I151" s="287">
        <v>0</v>
      </c>
      <c r="J151" s="287">
        <v>0</v>
      </c>
      <c r="K151" s="287">
        <v>0</v>
      </c>
      <c r="L151" s="287">
        <v>0</v>
      </c>
      <c r="M151" s="285">
        <f t="shared" si="24"/>
        <v>11800</v>
      </c>
      <c r="N151" s="307"/>
    </row>
    <row r="152" spans="1:14" customFormat="1" ht="29.25" customHeight="1">
      <c r="A152" s="308">
        <v>354</v>
      </c>
      <c r="B152" s="302" t="s">
        <v>491</v>
      </c>
      <c r="C152" s="287">
        <v>0</v>
      </c>
      <c r="D152" s="287">
        <v>0</v>
      </c>
      <c r="E152" s="287">
        <v>0</v>
      </c>
      <c r="F152" s="287">
        <v>0</v>
      </c>
      <c r="G152" s="287">
        <v>0</v>
      </c>
      <c r="H152" s="287">
        <v>0</v>
      </c>
      <c r="I152" s="287">
        <v>0</v>
      </c>
      <c r="J152" s="287">
        <v>0</v>
      </c>
      <c r="K152" s="287">
        <v>0</v>
      </c>
      <c r="L152" s="287">
        <v>0</v>
      </c>
      <c r="M152" s="285">
        <f t="shared" si="24"/>
        <v>0</v>
      </c>
      <c r="N152" s="307"/>
    </row>
    <row r="153" spans="1:14" customFormat="1" ht="25.5" customHeight="1">
      <c r="A153" s="308">
        <v>355</v>
      </c>
      <c r="B153" s="302" t="s">
        <v>492</v>
      </c>
      <c r="C153" s="287">
        <v>30000</v>
      </c>
      <c r="D153" s="287">
        <v>0</v>
      </c>
      <c r="E153" s="287">
        <v>0</v>
      </c>
      <c r="F153" s="287">
        <v>0</v>
      </c>
      <c r="G153" s="287">
        <v>0</v>
      </c>
      <c r="H153" s="287">
        <v>0</v>
      </c>
      <c r="I153" s="287">
        <v>0</v>
      </c>
      <c r="J153" s="287">
        <v>0</v>
      </c>
      <c r="K153" s="287">
        <v>0</v>
      </c>
      <c r="L153" s="287">
        <v>0</v>
      </c>
      <c r="M153" s="285">
        <f t="shared" si="24"/>
        <v>30000</v>
      </c>
      <c r="N153" s="307"/>
    </row>
    <row r="154" spans="1:14" customFormat="1" ht="15">
      <c r="A154" s="308">
        <v>356</v>
      </c>
      <c r="B154" s="302" t="s">
        <v>493</v>
      </c>
      <c r="C154" s="287">
        <v>0</v>
      </c>
      <c r="D154" s="287">
        <v>0</v>
      </c>
      <c r="E154" s="287">
        <v>0</v>
      </c>
      <c r="F154" s="287">
        <v>0</v>
      </c>
      <c r="G154" s="287">
        <v>0</v>
      </c>
      <c r="H154" s="287">
        <v>0</v>
      </c>
      <c r="I154" s="287">
        <v>0</v>
      </c>
      <c r="J154" s="287">
        <v>0</v>
      </c>
      <c r="K154" s="287">
        <v>0</v>
      </c>
      <c r="L154" s="287">
        <v>0</v>
      </c>
      <c r="M154" s="285">
        <f t="shared" si="24"/>
        <v>0</v>
      </c>
      <c r="N154" s="307"/>
    </row>
    <row r="155" spans="1:14" customFormat="1" ht="25.5">
      <c r="A155" s="308">
        <v>357</v>
      </c>
      <c r="B155" s="302" t="s">
        <v>494</v>
      </c>
      <c r="C155" s="287">
        <v>0</v>
      </c>
      <c r="D155" s="287">
        <v>0</v>
      </c>
      <c r="E155" s="287">
        <v>0</v>
      </c>
      <c r="F155" s="287">
        <v>0</v>
      </c>
      <c r="G155" s="287">
        <v>0</v>
      </c>
      <c r="H155" s="287">
        <v>0</v>
      </c>
      <c r="I155" s="287">
        <v>0</v>
      </c>
      <c r="J155" s="287">
        <v>0</v>
      </c>
      <c r="K155" s="287">
        <v>0</v>
      </c>
      <c r="L155" s="287">
        <v>0</v>
      </c>
      <c r="M155" s="285">
        <f t="shared" si="24"/>
        <v>0</v>
      </c>
      <c r="N155" s="307"/>
    </row>
    <row r="156" spans="1:14" customFormat="1" ht="25.5" customHeight="1">
      <c r="A156" s="308">
        <v>358</v>
      </c>
      <c r="B156" s="302" t="s">
        <v>495</v>
      </c>
      <c r="C156" s="287">
        <v>0</v>
      </c>
      <c r="D156" s="287">
        <v>0</v>
      </c>
      <c r="E156" s="287">
        <v>0</v>
      </c>
      <c r="F156" s="287">
        <v>0</v>
      </c>
      <c r="G156" s="287">
        <v>0</v>
      </c>
      <c r="H156" s="287">
        <v>0</v>
      </c>
      <c r="I156" s="287">
        <v>0</v>
      </c>
      <c r="J156" s="287">
        <v>0</v>
      </c>
      <c r="K156" s="287">
        <v>0</v>
      </c>
      <c r="L156" s="287">
        <v>0</v>
      </c>
      <c r="M156" s="285">
        <f t="shared" si="24"/>
        <v>0</v>
      </c>
      <c r="N156" s="307"/>
    </row>
    <row r="157" spans="1:14" customFormat="1" ht="25.5" customHeight="1">
      <c r="A157" s="308">
        <v>359</v>
      </c>
      <c r="B157" s="302" t="s">
        <v>496</v>
      </c>
      <c r="C157" s="287">
        <v>1500</v>
      </c>
      <c r="D157" s="287">
        <v>0</v>
      </c>
      <c r="E157" s="287">
        <v>0</v>
      </c>
      <c r="F157" s="287">
        <v>0</v>
      </c>
      <c r="G157" s="287">
        <v>0</v>
      </c>
      <c r="H157" s="287">
        <v>0</v>
      </c>
      <c r="I157" s="287">
        <v>0</v>
      </c>
      <c r="J157" s="287">
        <v>0</v>
      </c>
      <c r="K157" s="287">
        <v>0</v>
      </c>
      <c r="L157" s="287">
        <v>0</v>
      </c>
      <c r="M157" s="285">
        <f t="shared" si="24"/>
        <v>1500</v>
      </c>
      <c r="N157" s="307"/>
    </row>
    <row r="158" spans="1:14" customFormat="1" ht="25.5" customHeight="1">
      <c r="A158" s="295">
        <v>3600</v>
      </c>
      <c r="B158" s="296" t="s">
        <v>497</v>
      </c>
      <c r="C158" s="284">
        <f t="shared" ref="C158:N158" si="27">SUM(C159:C165)</f>
        <v>0</v>
      </c>
      <c r="D158" s="284">
        <f>SUM(D159:D165)</f>
        <v>0</v>
      </c>
      <c r="E158" s="284">
        <f t="shared" si="27"/>
        <v>0</v>
      </c>
      <c r="F158" s="284">
        <f t="shared" si="27"/>
        <v>0</v>
      </c>
      <c r="G158" s="284">
        <f t="shared" si="27"/>
        <v>0</v>
      </c>
      <c r="H158" s="284">
        <f t="shared" si="27"/>
        <v>0</v>
      </c>
      <c r="I158" s="284">
        <f t="shared" si="27"/>
        <v>0</v>
      </c>
      <c r="J158" s="284">
        <f t="shared" si="27"/>
        <v>0</v>
      </c>
      <c r="K158" s="284">
        <f t="shared" si="27"/>
        <v>0</v>
      </c>
      <c r="L158" s="284">
        <f t="shared" si="27"/>
        <v>0</v>
      </c>
      <c r="M158" s="284">
        <f t="shared" si="24"/>
        <v>0</v>
      </c>
      <c r="N158" s="311">
        <f t="shared" si="27"/>
        <v>0</v>
      </c>
    </row>
    <row r="159" spans="1:14" customFormat="1" ht="29.25" customHeight="1">
      <c r="A159" s="308">
        <v>361</v>
      </c>
      <c r="B159" s="302" t="s">
        <v>498</v>
      </c>
      <c r="C159" s="287">
        <v>0</v>
      </c>
      <c r="D159" s="287">
        <v>0</v>
      </c>
      <c r="E159" s="287">
        <v>0</v>
      </c>
      <c r="F159" s="287">
        <v>0</v>
      </c>
      <c r="G159" s="287">
        <v>0</v>
      </c>
      <c r="H159" s="287">
        <v>0</v>
      </c>
      <c r="I159" s="287">
        <v>0</v>
      </c>
      <c r="J159" s="287">
        <v>0</v>
      </c>
      <c r="K159" s="287">
        <v>0</v>
      </c>
      <c r="L159" s="287">
        <v>0</v>
      </c>
      <c r="M159" s="285">
        <f t="shared" si="24"/>
        <v>0</v>
      </c>
      <c r="N159" s="307"/>
    </row>
    <row r="160" spans="1:14" customFormat="1" ht="34.5" customHeight="1">
      <c r="A160" s="308">
        <v>362</v>
      </c>
      <c r="B160" s="302" t="s">
        <v>499</v>
      </c>
      <c r="C160" s="287">
        <v>0</v>
      </c>
      <c r="D160" s="287">
        <v>0</v>
      </c>
      <c r="E160" s="287">
        <v>0</v>
      </c>
      <c r="F160" s="287">
        <v>0</v>
      </c>
      <c r="G160" s="287">
        <v>0</v>
      </c>
      <c r="H160" s="287">
        <v>0</v>
      </c>
      <c r="I160" s="287">
        <v>0</v>
      </c>
      <c r="J160" s="287">
        <v>0</v>
      </c>
      <c r="K160" s="287">
        <v>0</v>
      </c>
      <c r="L160" s="287">
        <v>0</v>
      </c>
      <c r="M160" s="285">
        <f t="shared" si="24"/>
        <v>0</v>
      </c>
      <c r="N160" s="307"/>
    </row>
    <row r="161" spans="1:14" customFormat="1" ht="29.25" customHeight="1">
      <c r="A161" s="308">
        <v>363</v>
      </c>
      <c r="B161" s="302" t="s">
        <v>500</v>
      </c>
      <c r="C161" s="287">
        <v>0</v>
      </c>
      <c r="D161" s="287">
        <v>0</v>
      </c>
      <c r="E161" s="287">
        <v>0</v>
      </c>
      <c r="F161" s="287">
        <v>0</v>
      </c>
      <c r="G161" s="287">
        <v>0</v>
      </c>
      <c r="H161" s="287">
        <v>0</v>
      </c>
      <c r="I161" s="287">
        <v>0</v>
      </c>
      <c r="J161" s="287">
        <v>0</v>
      </c>
      <c r="K161" s="287">
        <v>0</v>
      </c>
      <c r="L161" s="287">
        <v>0</v>
      </c>
      <c r="M161" s="285">
        <f t="shared" si="24"/>
        <v>0</v>
      </c>
      <c r="N161" s="307"/>
    </row>
    <row r="162" spans="1:14" customFormat="1" ht="25.5" customHeight="1">
      <c r="A162" s="308">
        <v>364</v>
      </c>
      <c r="B162" s="302" t="s">
        <v>501</v>
      </c>
      <c r="C162" s="287">
        <v>0</v>
      </c>
      <c r="D162" s="287">
        <v>0</v>
      </c>
      <c r="E162" s="287">
        <v>0</v>
      </c>
      <c r="F162" s="287">
        <v>0</v>
      </c>
      <c r="G162" s="287">
        <v>0</v>
      </c>
      <c r="H162" s="287">
        <v>0</v>
      </c>
      <c r="I162" s="287">
        <v>0</v>
      </c>
      <c r="J162" s="287">
        <v>0</v>
      </c>
      <c r="K162" s="287">
        <v>0</v>
      </c>
      <c r="L162" s="287">
        <v>0</v>
      </c>
      <c r="M162" s="285">
        <f t="shared" si="24"/>
        <v>0</v>
      </c>
      <c r="N162" s="307"/>
    </row>
    <row r="163" spans="1:14" customFormat="1" ht="25.5" customHeight="1">
      <c r="A163" s="308">
        <v>365</v>
      </c>
      <c r="B163" s="302" t="s">
        <v>502</v>
      </c>
      <c r="C163" s="287">
        <v>0</v>
      </c>
      <c r="D163" s="287">
        <v>0</v>
      </c>
      <c r="E163" s="287">
        <v>0</v>
      </c>
      <c r="F163" s="287">
        <v>0</v>
      </c>
      <c r="G163" s="287">
        <v>0</v>
      </c>
      <c r="H163" s="287">
        <v>0</v>
      </c>
      <c r="I163" s="287">
        <v>0</v>
      </c>
      <c r="J163" s="287">
        <v>0</v>
      </c>
      <c r="K163" s="287">
        <v>0</v>
      </c>
      <c r="L163" s="287">
        <v>0</v>
      </c>
      <c r="M163" s="285">
        <f t="shared" si="24"/>
        <v>0</v>
      </c>
      <c r="N163" s="307"/>
    </row>
    <row r="164" spans="1:14" customFormat="1" ht="25.5">
      <c r="A164" s="308">
        <v>366</v>
      </c>
      <c r="B164" s="302" t="s">
        <v>503</v>
      </c>
      <c r="C164" s="287">
        <v>0</v>
      </c>
      <c r="D164" s="287">
        <v>0</v>
      </c>
      <c r="E164" s="287">
        <v>0</v>
      </c>
      <c r="F164" s="287">
        <v>0</v>
      </c>
      <c r="G164" s="287">
        <v>0</v>
      </c>
      <c r="H164" s="287">
        <v>0</v>
      </c>
      <c r="I164" s="287">
        <v>0</v>
      </c>
      <c r="J164" s="287">
        <v>0</v>
      </c>
      <c r="K164" s="287">
        <v>0</v>
      </c>
      <c r="L164" s="287">
        <v>0</v>
      </c>
      <c r="M164" s="285">
        <f t="shared" si="24"/>
        <v>0</v>
      </c>
      <c r="N164" s="307"/>
    </row>
    <row r="165" spans="1:14" customFormat="1" ht="25.5" customHeight="1">
      <c r="A165" s="308">
        <v>369</v>
      </c>
      <c r="B165" s="302" t="s">
        <v>504</v>
      </c>
      <c r="C165" s="287">
        <v>0</v>
      </c>
      <c r="D165" s="287">
        <v>0</v>
      </c>
      <c r="E165" s="287">
        <v>0</v>
      </c>
      <c r="F165" s="287">
        <v>0</v>
      </c>
      <c r="G165" s="287">
        <v>0</v>
      </c>
      <c r="H165" s="287">
        <v>0</v>
      </c>
      <c r="I165" s="287">
        <v>0</v>
      </c>
      <c r="J165" s="287">
        <v>0</v>
      </c>
      <c r="K165" s="287">
        <v>0</v>
      </c>
      <c r="L165" s="287">
        <v>0</v>
      </c>
      <c r="M165" s="285">
        <f t="shared" si="24"/>
        <v>0</v>
      </c>
      <c r="N165" s="307"/>
    </row>
    <row r="166" spans="1:14" customFormat="1" ht="25.5" customHeight="1">
      <c r="A166" s="295">
        <v>3700</v>
      </c>
      <c r="B166" s="296" t="s">
        <v>505</v>
      </c>
      <c r="C166" s="284">
        <f t="shared" ref="C166:N166" si="28">SUM(C167:C175)</f>
        <v>61000</v>
      </c>
      <c r="D166" s="284">
        <f>SUM(D167:D175)</f>
        <v>0</v>
      </c>
      <c r="E166" s="284">
        <f t="shared" si="28"/>
        <v>0</v>
      </c>
      <c r="F166" s="284">
        <f t="shared" si="28"/>
        <v>0</v>
      </c>
      <c r="G166" s="284">
        <f t="shared" si="28"/>
        <v>0</v>
      </c>
      <c r="H166" s="284">
        <f t="shared" si="28"/>
        <v>0</v>
      </c>
      <c r="I166" s="284">
        <f t="shared" si="28"/>
        <v>0</v>
      </c>
      <c r="J166" s="284">
        <f t="shared" si="28"/>
        <v>0</v>
      </c>
      <c r="K166" s="284">
        <f t="shared" si="28"/>
        <v>0</v>
      </c>
      <c r="L166" s="284">
        <f t="shared" si="28"/>
        <v>0</v>
      </c>
      <c r="M166" s="284">
        <f t="shared" si="24"/>
        <v>61000</v>
      </c>
      <c r="N166" s="311">
        <f t="shared" si="28"/>
        <v>0</v>
      </c>
    </row>
    <row r="167" spans="1:14" customFormat="1" ht="25.5" customHeight="1">
      <c r="A167" s="308">
        <v>371</v>
      </c>
      <c r="B167" s="302" t="s">
        <v>506</v>
      </c>
      <c r="C167" s="287">
        <v>0</v>
      </c>
      <c r="D167" s="287">
        <v>0</v>
      </c>
      <c r="E167" s="287">
        <v>0</v>
      </c>
      <c r="F167" s="287">
        <v>0</v>
      </c>
      <c r="G167" s="287">
        <v>0</v>
      </c>
      <c r="H167" s="287">
        <v>0</v>
      </c>
      <c r="I167" s="287">
        <v>0</v>
      </c>
      <c r="J167" s="287">
        <v>0</v>
      </c>
      <c r="K167" s="287">
        <v>0</v>
      </c>
      <c r="L167" s="287">
        <v>0</v>
      </c>
      <c r="M167" s="285">
        <f t="shared" si="24"/>
        <v>0</v>
      </c>
      <c r="N167" s="307"/>
    </row>
    <row r="168" spans="1:14" customFormat="1" ht="25.5" customHeight="1">
      <c r="A168" s="308">
        <v>372</v>
      </c>
      <c r="B168" s="302" t="s">
        <v>507</v>
      </c>
      <c r="C168" s="287">
        <v>13000</v>
      </c>
      <c r="D168" s="287">
        <v>0</v>
      </c>
      <c r="E168" s="287">
        <v>0</v>
      </c>
      <c r="F168" s="287">
        <v>0</v>
      </c>
      <c r="G168" s="287">
        <v>0</v>
      </c>
      <c r="H168" s="287">
        <v>0</v>
      </c>
      <c r="I168" s="287">
        <v>0</v>
      </c>
      <c r="J168" s="287">
        <v>0</v>
      </c>
      <c r="K168" s="287">
        <v>0</v>
      </c>
      <c r="L168" s="287">
        <v>0</v>
      </c>
      <c r="M168" s="285">
        <f t="shared" si="24"/>
        <v>13000</v>
      </c>
      <c r="N168" s="307"/>
    </row>
    <row r="169" spans="1:14" customFormat="1" ht="25.5" customHeight="1">
      <c r="A169" s="308">
        <v>373</v>
      </c>
      <c r="B169" s="302" t="s">
        <v>508</v>
      </c>
      <c r="C169" s="287">
        <v>0</v>
      </c>
      <c r="D169" s="287">
        <v>0</v>
      </c>
      <c r="E169" s="287">
        <v>0</v>
      </c>
      <c r="F169" s="287">
        <v>0</v>
      </c>
      <c r="G169" s="287">
        <v>0</v>
      </c>
      <c r="H169" s="287">
        <v>0</v>
      </c>
      <c r="I169" s="287">
        <v>0</v>
      </c>
      <c r="J169" s="287">
        <v>0</v>
      </c>
      <c r="K169" s="287">
        <v>0</v>
      </c>
      <c r="L169" s="287">
        <v>0</v>
      </c>
      <c r="M169" s="285">
        <f t="shared" si="24"/>
        <v>0</v>
      </c>
      <c r="N169" s="307"/>
    </row>
    <row r="170" spans="1:14" customFormat="1" ht="25.5" customHeight="1">
      <c r="A170" s="308">
        <v>374</v>
      </c>
      <c r="B170" s="302" t="s">
        <v>509</v>
      </c>
      <c r="C170" s="287">
        <v>0</v>
      </c>
      <c r="D170" s="287">
        <v>0</v>
      </c>
      <c r="E170" s="287">
        <v>0</v>
      </c>
      <c r="F170" s="287">
        <v>0</v>
      </c>
      <c r="G170" s="287">
        <v>0</v>
      </c>
      <c r="H170" s="287">
        <v>0</v>
      </c>
      <c r="I170" s="287">
        <v>0</v>
      </c>
      <c r="J170" s="287">
        <v>0</v>
      </c>
      <c r="K170" s="287">
        <v>0</v>
      </c>
      <c r="L170" s="287">
        <v>0</v>
      </c>
      <c r="M170" s="285">
        <f t="shared" si="24"/>
        <v>0</v>
      </c>
      <c r="N170" s="307"/>
    </row>
    <row r="171" spans="1:14" customFormat="1" ht="25.5" customHeight="1">
      <c r="A171" s="308">
        <v>375</v>
      </c>
      <c r="B171" s="302" t="s">
        <v>510</v>
      </c>
      <c r="C171" s="287">
        <v>48000</v>
      </c>
      <c r="D171" s="287">
        <v>0</v>
      </c>
      <c r="E171" s="287">
        <v>0</v>
      </c>
      <c r="F171" s="287">
        <v>0</v>
      </c>
      <c r="G171" s="287">
        <v>0</v>
      </c>
      <c r="H171" s="287">
        <v>0</v>
      </c>
      <c r="I171" s="287">
        <v>0</v>
      </c>
      <c r="J171" s="287">
        <v>0</v>
      </c>
      <c r="K171" s="287">
        <v>0</v>
      </c>
      <c r="L171" s="287">
        <v>0</v>
      </c>
      <c r="M171" s="285">
        <f t="shared" si="24"/>
        <v>48000</v>
      </c>
      <c r="N171" s="307"/>
    </row>
    <row r="172" spans="1:14" customFormat="1" ht="25.5" customHeight="1">
      <c r="A172" s="308">
        <v>376</v>
      </c>
      <c r="B172" s="302" t="s">
        <v>511</v>
      </c>
      <c r="C172" s="287">
        <v>0</v>
      </c>
      <c r="D172" s="287">
        <v>0</v>
      </c>
      <c r="E172" s="287">
        <v>0</v>
      </c>
      <c r="F172" s="287">
        <v>0</v>
      </c>
      <c r="G172" s="287">
        <v>0</v>
      </c>
      <c r="H172" s="287">
        <v>0</v>
      </c>
      <c r="I172" s="287">
        <v>0</v>
      </c>
      <c r="J172" s="287">
        <v>0</v>
      </c>
      <c r="K172" s="287">
        <v>0</v>
      </c>
      <c r="L172" s="287">
        <v>0</v>
      </c>
      <c r="M172" s="285">
        <f t="shared" si="24"/>
        <v>0</v>
      </c>
      <c r="N172" s="307"/>
    </row>
    <row r="173" spans="1:14" customFormat="1" ht="25.5" customHeight="1">
      <c r="A173" s="308">
        <v>377</v>
      </c>
      <c r="B173" s="302" t="s">
        <v>512</v>
      </c>
      <c r="C173" s="287">
        <v>0</v>
      </c>
      <c r="D173" s="287">
        <v>0</v>
      </c>
      <c r="E173" s="287">
        <v>0</v>
      </c>
      <c r="F173" s="287">
        <v>0</v>
      </c>
      <c r="G173" s="287">
        <v>0</v>
      </c>
      <c r="H173" s="287">
        <v>0</v>
      </c>
      <c r="I173" s="287">
        <v>0</v>
      </c>
      <c r="J173" s="287">
        <v>0</v>
      </c>
      <c r="K173" s="287">
        <v>0</v>
      </c>
      <c r="L173" s="287">
        <v>0</v>
      </c>
      <c r="M173" s="285">
        <f t="shared" si="24"/>
        <v>0</v>
      </c>
      <c r="N173" s="307"/>
    </row>
    <row r="174" spans="1:14" customFormat="1" ht="25.5" customHeight="1">
      <c r="A174" s="308">
        <v>378</v>
      </c>
      <c r="B174" s="302" t="s">
        <v>513</v>
      </c>
      <c r="C174" s="287">
        <v>0</v>
      </c>
      <c r="D174" s="287">
        <v>0</v>
      </c>
      <c r="E174" s="287">
        <v>0</v>
      </c>
      <c r="F174" s="287">
        <v>0</v>
      </c>
      <c r="G174" s="287">
        <v>0</v>
      </c>
      <c r="H174" s="287">
        <v>0</v>
      </c>
      <c r="I174" s="287">
        <v>0</v>
      </c>
      <c r="J174" s="287">
        <v>0</v>
      </c>
      <c r="K174" s="287">
        <v>0</v>
      </c>
      <c r="L174" s="287">
        <v>0</v>
      </c>
      <c r="M174" s="285">
        <f t="shared" si="24"/>
        <v>0</v>
      </c>
      <c r="N174" s="307"/>
    </row>
    <row r="175" spans="1:14" customFormat="1" ht="25.5" customHeight="1">
      <c r="A175" s="308">
        <v>379</v>
      </c>
      <c r="B175" s="302" t="s">
        <v>514</v>
      </c>
      <c r="C175" s="287">
        <v>0</v>
      </c>
      <c r="D175" s="287">
        <v>0</v>
      </c>
      <c r="E175" s="287">
        <v>0</v>
      </c>
      <c r="F175" s="287">
        <v>0</v>
      </c>
      <c r="G175" s="287">
        <v>0</v>
      </c>
      <c r="H175" s="287">
        <v>0</v>
      </c>
      <c r="I175" s="287">
        <v>0</v>
      </c>
      <c r="J175" s="287">
        <v>0</v>
      </c>
      <c r="K175" s="287">
        <v>0</v>
      </c>
      <c r="L175" s="287">
        <v>0</v>
      </c>
      <c r="M175" s="285">
        <f t="shared" si="24"/>
        <v>0</v>
      </c>
      <c r="N175" s="307"/>
    </row>
    <row r="176" spans="1:14" customFormat="1" ht="25.5" customHeight="1">
      <c r="A176" s="295">
        <v>3800</v>
      </c>
      <c r="B176" s="296" t="s">
        <v>515</v>
      </c>
      <c r="C176" s="284">
        <f t="shared" ref="C176:N176" si="29">SUM(C177:C181)</f>
        <v>360000</v>
      </c>
      <c r="D176" s="284">
        <f>SUM(D177:D181)</f>
        <v>0</v>
      </c>
      <c r="E176" s="284">
        <f t="shared" si="29"/>
        <v>0</v>
      </c>
      <c r="F176" s="284">
        <f t="shared" si="29"/>
        <v>0</v>
      </c>
      <c r="G176" s="284">
        <f t="shared" si="29"/>
        <v>0</v>
      </c>
      <c r="H176" s="284">
        <f t="shared" si="29"/>
        <v>0</v>
      </c>
      <c r="I176" s="284">
        <f t="shared" si="29"/>
        <v>0</v>
      </c>
      <c r="J176" s="284">
        <f t="shared" si="29"/>
        <v>0</v>
      </c>
      <c r="K176" s="284">
        <f t="shared" si="29"/>
        <v>0</v>
      </c>
      <c r="L176" s="284">
        <f t="shared" si="29"/>
        <v>0</v>
      </c>
      <c r="M176" s="284">
        <f t="shared" si="24"/>
        <v>360000</v>
      </c>
      <c r="N176" s="311">
        <f t="shared" si="29"/>
        <v>0</v>
      </c>
    </row>
    <row r="177" spans="1:14" customFormat="1" ht="25.5" customHeight="1">
      <c r="A177" s="308">
        <v>381</v>
      </c>
      <c r="B177" s="302" t="s">
        <v>516</v>
      </c>
      <c r="C177" s="287">
        <v>0</v>
      </c>
      <c r="D177" s="287">
        <v>0</v>
      </c>
      <c r="E177" s="287">
        <v>0</v>
      </c>
      <c r="F177" s="287">
        <v>0</v>
      </c>
      <c r="G177" s="287">
        <v>0</v>
      </c>
      <c r="H177" s="287">
        <v>0</v>
      </c>
      <c r="I177" s="287">
        <v>0</v>
      </c>
      <c r="J177" s="287">
        <v>0</v>
      </c>
      <c r="K177" s="287">
        <v>0</v>
      </c>
      <c r="L177" s="287">
        <v>0</v>
      </c>
      <c r="M177" s="285">
        <f t="shared" si="24"/>
        <v>0</v>
      </c>
      <c r="N177" s="307"/>
    </row>
    <row r="178" spans="1:14" customFormat="1" ht="25.5" customHeight="1">
      <c r="A178" s="308">
        <v>382</v>
      </c>
      <c r="B178" s="302" t="s">
        <v>517</v>
      </c>
      <c r="C178" s="287">
        <v>350000</v>
      </c>
      <c r="D178" s="287">
        <v>0</v>
      </c>
      <c r="E178" s="287">
        <v>0</v>
      </c>
      <c r="F178" s="287">
        <v>0</v>
      </c>
      <c r="G178" s="287">
        <v>0</v>
      </c>
      <c r="H178" s="287">
        <v>0</v>
      </c>
      <c r="I178" s="287">
        <v>0</v>
      </c>
      <c r="J178" s="287">
        <v>0</v>
      </c>
      <c r="K178" s="287">
        <v>0</v>
      </c>
      <c r="L178" s="287">
        <v>0</v>
      </c>
      <c r="M178" s="285">
        <f t="shared" si="24"/>
        <v>350000</v>
      </c>
      <c r="N178" s="307"/>
    </row>
    <row r="179" spans="1:14" customFormat="1" ht="25.5" customHeight="1">
      <c r="A179" s="308">
        <v>383</v>
      </c>
      <c r="B179" s="302" t="s">
        <v>518</v>
      </c>
      <c r="C179" s="287">
        <v>0</v>
      </c>
      <c r="D179" s="287">
        <v>0</v>
      </c>
      <c r="E179" s="287">
        <v>0</v>
      </c>
      <c r="F179" s="287">
        <v>0</v>
      </c>
      <c r="G179" s="287">
        <v>0</v>
      </c>
      <c r="H179" s="287">
        <v>0</v>
      </c>
      <c r="I179" s="287">
        <v>0</v>
      </c>
      <c r="J179" s="287">
        <v>0</v>
      </c>
      <c r="K179" s="287">
        <v>0</v>
      </c>
      <c r="L179" s="287">
        <v>0</v>
      </c>
      <c r="M179" s="285">
        <f t="shared" si="24"/>
        <v>0</v>
      </c>
      <c r="N179" s="307"/>
    </row>
    <row r="180" spans="1:14" customFormat="1" ht="25.5" customHeight="1">
      <c r="A180" s="308">
        <v>384</v>
      </c>
      <c r="B180" s="302" t="s">
        <v>519</v>
      </c>
      <c r="C180" s="287">
        <v>0</v>
      </c>
      <c r="D180" s="287">
        <v>0</v>
      </c>
      <c r="E180" s="287">
        <v>0</v>
      </c>
      <c r="F180" s="287">
        <v>0</v>
      </c>
      <c r="G180" s="287">
        <v>0</v>
      </c>
      <c r="H180" s="287">
        <v>0</v>
      </c>
      <c r="I180" s="287">
        <v>0</v>
      </c>
      <c r="J180" s="287">
        <v>0</v>
      </c>
      <c r="K180" s="287">
        <v>0</v>
      </c>
      <c r="L180" s="287">
        <v>0</v>
      </c>
      <c r="M180" s="285">
        <f t="shared" si="24"/>
        <v>0</v>
      </c>
      <c r="N180" s="307"/>
    </row>
    <row r="181" spans="1:14" customFormat="1" ht="25.5" customHeight="1">
      <c r="A181" s="308">
        <v>385</v>
      </c>
      <c r="B181" s="302" t="s">
        <v>520</v>
      </c>
      <c r="C181" s="287">
        <v>10000</v>
      </c>
      <c r="D181" s="287">
        <v>0</v>
      </c>
      <c r="E181" s="287">
        <v>0</v>
      </c>
      <c r="F181" s="287">
        <v>0</v>
      </c>
      <c r="G181" s="287">
        <v>0</v>
      </c>
      <c r="H181" s="287">
        <v>0</v>
      </c>
      <c r="I181" s="287">
        <v>0</v>
      </c>
      <c r="J181" s="287">
        <v>0</v>
      </c>
      <c r="K181" s="287">
        <v>0</v>
      </c>
      <c r="L181" s="287">
        <v>0</v>
      </c>
      <c r="M181" s="285">
        <f t="shared" si="24"/>
        <v>10000</v>
      </c>
      <c r="N181" s="307"/>
    </row>
    <row r="182" spans="1:14" customFormat="1" ht="25.5" customHeight="1">
      <c r="A182" s="295">
        <v>3900</v>
      </c>
      <c r="B182" s="296" t="s">
        <v>521</v>
      </c>
      <c r="C182" s="284">
        <f t="shared" ref="C182:N182" si="30">SUM(C183:C191)</f>
        <v>26000</v>
      </c>
      <c r="D182" s="284">
        <f>SUM(D183:D191)</f>
        <v>0</v>
      </c>
      <c r="E182" s="284">
        <f t="shared" si="30"/>
        <v>0</v>
      </c>
      <c r="F182" s="284">
        <f t="shared" si="30"/>
        <v>0</v>
      </c>
      <c r="G182" s="284">
        <f t="shared" si="30"/>
        <v>0</v>
      </c>
      <c r="H182" s="284">
        <f t="shared" si="30"/>
        <v>0</v>
      </c>
      <c r="I182" s="284">
        <f t="shared" si="30"/>
        <v>0</v>
      </c>
      <c r="J182" s="284">
        <f t="shared" si="30"/>
        <v>0</v>
      </c>
      <c r="K182" s="284">
        <f t="shared" si="30"/>
        <v>0</v>
      </c>
      <c r="L182" s="284">
        <f t="shared" si="30"/>
        <v>0</v>
      </c>
      <c r="M182" s="284">
        <f t="shared" si="24"/>
        <v>26000</v>
      </c>
      <c r="N182" s="311">
        <f t="shared" si="30"/>
        <v>0</v>
      </c>
    </row>
    <row r="183" spans="1:14" customFormat="1" ht="25.5" customHeight="1">
      <c r="A183" s="308">
        <v>391</v>
      </c>
      <c r="B183" s="302" t="s">
        <v>522</v>
      </c>
      <c r="C183" s="287">
        <v>26000</v>
      </c>
      <c r="D183" s="287">
        <v>0</v>
      </c>
      <c r="E183" s="287">
        <v>0</v>
      </c>
      <c r="F183" s="287">
        <v>0</v>
      </c>
      <c r="G183" s="287">
        <v>0</v>
      </c>
      <c r="H183" s="287">
        <v>0</v>
      </c>
      <c r="I183" s="287">
        <v>0</v>
      </c>
      <c r="J183" s="287">
        <v>0</v>
      </c>
      <c r="K183" s="287">
        <v>0</v>
      </c>
      <c r="L183" s="287">
        <v>0</v>
      </c>
      <c r="M183" s="285">
        <f t="shared" si="24"/>
        <v>26000</v>
      </c>
      <c r="N183" s="307"/>
    </row>
    <row r="184" spans="1:14" customFormat="1" ht="25.5" customHeight="1">
      <c r="A184" s="308">
        <v>392</v>
      </c>
      <c r="B184" s="302" t="s">
        <v>523</v>
      </c>
      <c r="C184" s="287">
        <v>0</v>
      </c>
      <c r="D184" s="287">
        <v>0</v>
      </c>
      <c r="E184" s="287">
        <v>0</v>
      </c>
      <c r="F184" s="287">
        <v>0</v>
      </c>
      <c r="G184" s="287">
        <v>0</v>
      </c>
      <c r="H184" s="287">
        <v>0</v>
      </c>
      <c r="I184" s="287">
        <v>0</v>
      </c>
      <c r="J184" s="287">
        <v>0</v>
      </c>
      <c r="K184" s="287">
        <v>0</v>
      </c>
      <c r="L184" s="287">
        <v>0</v>
      </c>
      <c r="M184" s="285">
        <f t="shared" si="24"/>
        <v>0</v>
      </c>
      <c r="N184" s="307"/>
    </row>
    <row r="185" spans="1:14" customFormat="1" ht="25.5" customHeight="1">
      <c r="A185" s="308">
        <v>393</v>
      </c>
      <c r="B185" s="302" t="s">
        <v>524</v>
      </c>
      <c r="C185" s="287">
        <v>0</v>
      </c>
      <c r="D185" s="287">
        <v>0</v>
      </c>
      <c r="E185" s="287">
        <v>0</v>
      </c>
      <c r="F185" s="287">
        <v>0</v>
      </c>
      <c r="G185" s="287">
        <v>0</v>
      </c>
      <c r="H185" s="287">
        <v>0</v>
      </c>
      <c r="I185" s="287">
        <v>0</v>
      </c>
      <c r="J185" s="287">
        <v>0</v>
      </c>
      <c r="K185" s="287">
        <v>0</v>
      </c>
      <c r="L185" s="287">
        <v>0</v>
      </c>
      <c r="M185" s="285">
        <f t="shared" si="24"/>
        <v>0</v>
      </c>
      <c r="N185" s="307"/>
    </row>
    <row r="186" spans="1:14" customFormat="1" ht="25.5" customHeight="1">
      <c r="A186" s="308">
        <v>394</v>
      </c>
      <c r="B186" s="302" t="s">
        <v>525</v>
      </c>
      <c r="C186" s="287">
        <v>0</v>
      </c>
      <c r="D186" s="287">
        <v>0</v>
      </c>
      <c r="E186" s="287">
        <v>0</v>
      </c>
      <c r="F186" s="287">
        <v>0</v>
      </c>
      <c r="G186" s="287">
        <v>0</v>
      </c>
      <c r="H186" s="287">
        <v>0</v>
      </c>
      <c r="I186" s="287">
        <v>0</v>
      </c>
      <c r="J186" s="287">
        <v>0</v>
      </c>
      <c r="K186" s="287">
        <v>0</v>
      </c>
      <c r="L186" s="287">
        <v>0</v>
      </c>
      <c r="M186" s="285">
        <f t="shared" si="24"/>
        <v>0</v>
      </c>
      <c r="N186" s="307"/>
    </row>
    <row r="187" spans="1:14" customFormat="1" ht="25.5" customHeight="1">
      <c r="A187" s="308">
        <v>395</v>
      </c>
      <c r="B187" s="302" t="s">
        <v>526</v>
      </c>
      <c r="C187" s="287">
        <v>0</v>
      </c>
      <c r="D187" s="287">
        <v>0</v>
      </c>
      <c r="E187" s="287">
        <v>0</v>
      </c>
      <c r="F187" s="287">
        <v>0</v>
      </c>
      <c r="G187" s="287">
        <v>0</v>
      </c>
      <c r="H187" s="287">
        <v>0</v>
      </c>
      <c r="I187" s="287">
        <v>0</v>
      </c>
      <c r="J187" s="287">
        <v>0</v>
      </c>
      <c r="K187" s="287">
        <v>0</v>
      </c>
      <c r="L187" s="287">
        <v>0</v>
      </c>
      <c r="M187" s="285">
        <f t="shared" si="24"/>
        <v>0</v>
      </c>
      <c r="N187" s="307"/>
    </row>
    <row r="188" spans="1:14" customFormat="1" ht="25.5" customHeight="1">
      <c r="A188" s="308">
        <v>396</v>
      </c>
      <c r="B188" s="302" t="s">
        <v>527</v>
      </c>
      <c r="C188" s="287">
        <v>0</v>
      </c>
      <c r="D188" s="287">
        <v>0</v>
      </c>
      <c r="E188" s="287">
        <v>0</v>
      </c>
      <c r="F188" s="287">
        <v>0</v>
      </c>
      <c r="G188" s="287">
        <v>0</v>
      </c>
      <c r="H188" s="287">
        <v>0</v>
      </c>
      <c r="I188" s="287">
        <v>0</v>
      </c>
      <c r="J188" s="287">
        <v>0</v>
      </c>
      <c r="K188" s="287">
        <v>0</v>
      </c>
      <c r="L188" s="287">
        <v>0</v>
      </c>
      <c r="M188" s="285">
        <f t="shared" si="24"/>
        <v>0</v>
      </c>
      <c r="N188" s="307"/>
    </row>
    <row r="189" spans="1:14" customFormat="1" ht="25.5" customHeight="1">
      <c r="A189" s="308">
        <v>397</v>
      </c>
      <c r="B189" s="302" t="s">
        <v>528</v>
      </c>
      <c r="C189" s="287">
        <v>0</v>
      </c>
      <c r="D189" s="287">
        <v>0</v>
      </c>
      <c r="E189" s="287">
        <v>0</v>
      </c>
      <c r="F189" s="287">
        <v>0</v>
      </c>
      <c r="G189" s="287">
        <v>0</v>
      </c>
      <c r="H189" s="287">
        <v>0</v>
      </c>
      <c r="I189" s="287">
        <v>0</v>
      </c>
      <c r="J189" s="287">
        <v>0</v>
      </c>
      <c r="K189" s="287">
        <v>0</v>
      </c>
      <c r="L189" s="287">
        <v>0</v>
      </c>
      <c r="M189" s="285">
        <f t="shared" si="24"/>
        <v>0</v>
      </c>
      <c r="N189" s="307"/>
    </row>
    <row r="190" spans="1:14" customFormat="1" ht="25.5">
      <c r="A190" s="308">
        <v>398</v>
      </c>
      <c r="B190" s="302" t="s">
        <v>529</v>
      </c>
      <c r="C190" s="287">
        <v>0</v>
      </c>
      <c r="D190" s="287">
        <v>0</v>
      </c>
      <c r="E190" s="287">
        <v>0</v>
      </c>
      <c r="F190" s="287">
        <v>0</v>
      </c>
      <c r="G190" s="287">
        <v>0</v>
      </c>
      <c r="H190" s="287">
        <v>0</v>
      </c>
      <c r="I190" s="287">
        <v>0</v>
      </c>
      <c r="J190" s="287">
        <v>0</v>
      </c>
      <c r="K190" s="287">
        <v>0</v>
      </c>
      <c r="L190" s="287">
        <v>0</v>
      </c>
      <c r="M190" s="285">
        <f t="shared" si="24"/>
        <v>0</v>
      </c>
      <c r="N190" s="307"/>
    </row>
    <row r="191" spans="1:14" customFormat="1" ht="25.5" customHeight="1">
      <c r="A191" s="308">
        <v>399</v>
      </c>
      <c r="B191" s="302" t="s">
        <v>530</v>
      </c>
      <c r="C191" s="287">
        <v>0</v>
      </c>
      <c r="D191" s="287">
        <v>0</v>
      </c>
      <c r="E191" s="287">
        <v>0</v>
      </c>
      <c r="F191" s="287">
        <v>0</v>
      </c>
      <c r="G191" s="287">
        <v>0</v>
      </c>
      <c r="H191" s="287">
        <v>0</v>
      </c>
      <c r="I191" s="287">
        <v>0</v>
      </c>
      <c r="J191" s="287">
        <v>0</v>
      </c>
      <c r="K191" s="287">
        <v>0</v>
      </c>
      <c r="L191" s="287">
        <v>0</v>
      </c>
      <c r="M191" s="285">
        <f t="shared" si="24"/>
        <v>0</v>
      </c>
      <c r="N191" s="307"/>
    </row>
    <row r="192" spans="1:14" customFormat="1" ht="31.5">
      <c r="A192" s="293">
        <v>4000</v>
      </c>
      <c r="B192" s="294" t="s">
        <v>531</v>
      </c>
      <c r="C192" s="283">
        <f t="shared" ref="C192:N192" si="31">C193+C203+C209+C219+C228+C232+C247+C239+C241</f>
        <v>1743480</v>
      </c>
      <c r="D192" s="283">
        <f>D193+D203+D209+D219+D228+D232+D247+D239+D241</f>
        <v>0</v>
      </c>
      <c r="E192" s="283">
        <f t="shared" si="31"/>
        <v>0</v>
      </c>
      <c r="F192" s="283">
        <f t="shared" si="31"/>
        <v>0</v>
      </c>
      <c r="G192" s="283">
        <f t="shared" si="31"/>
        <v>0</v>
      </c>
      <c r="H192" s="283">
        <f t="shared" si="31"/>
        <v>0</v>
      </c>
      <c r="I192" s="283">
        <f t="shared" si="31"/>
        <v>203000</v>
      </c>
      <c r="J192" s="283">
        <f t="shared" si="31"/>
        <v>0</v>
      </c>
      <c r="K192" s="283">
        <f t="shared" si="31"/>
        <v>0</v>
      </c>
      <c r="L192" s="283">
        <f t="shared" si="31"/>
        <v>0</v>
      </c>
      <c r="M192" s="283">
        <f t="shared" si="24"/>
        <v>1946480</v>
      </c>
      <c r="N192" s="313">
        <f t="shared" si="31"/>
        <v>0</v>
      </c>
    </row>
    <row r="193" spans="1:14" customFormat="1" ht="30">
      <c r="A193" s="312">
        <v>4100</v>
      </c>
      <c r="B193" s="303" t="s">
        <v>319</v>
      </c>
      <c r="C193" s="284">
        <f>SUM(C194:C202)</f>
        <v>0</v>
      </c>
      <c r="D193" s="284">
        <f>SUM(D194:D202)</f>
        <v>0</v>
      </c>
      <c r="E193" s="284">
        <f t="shared" ref="E193:N193" si="32">SUM(E194:E202)</f>
        <v>0</v>
      </c>
      <c r="F193" s="284">
        <f t="shared" si="32"/>
        <v>0</v>
      </c>
      <c r="G193" s="284">
        <f t="shared" si="32"/>
        <v>0</v>
      </c>
      <c r="H193" s="284">
        <f t="shared" si="32"/>
        <v>0</v>
      </c>
      <c r="I193" s="284">
        <f t="shared" si="32"/>
        <v>0</v>
      </c>
      <c r="J193" s="284">
        <f t="shared" si="32"/>
        <v>0</v>
      </c>
      <c r="K193" s="284">
        <f t="shared" si="32"/>
        <v>0</v>
      </c>
      <c r="L193" s="284">
        <f t="shared" si="32"/>
        <v>0</v>
      </c>
      <c r="M193" s="284">
        <f t="shared" si="24"/>
        <v>0</v>
      </c>
      <c r="N193" s="311">
        <f t="shared" si="32"/>
        <v>0</v>
      </c>
    </row>
    <row r="194" spans="1:14" customFormat="1" ht="25.5" customHeight="1">
      <c r="A194" s="308">
        <v>411</v>
      </c>
      <c r="B194" s="302" t="s">
        <v>532</v>
      </c>
      <c r="C194" s="288">
        <v>0</v>
      </c>
      <c r="D194" s="288">
        <v>0</v>
      </c>
      <c r="E194" s="288">
        <v>0</v>
      </c>
      <c r="F194" s="288">
        <v>0</v>
      </c>
      <c r="G194" s="288">
        <v>0</v>
      </c>
      <c r="H194" s="288">
        <v>0</v>
      </c>
      <c r="I194" s="288">
        <v>0</v>
      </c>
      <c r="J194" s="288">
        <v>0</v>
      </c>
      <c r="K194" s="288">
        <v>0</v>
      </c>
      <c r="L194" s="288">
        <v>0</v>
      </c>
      <c r="M194" s="285">
        <f t="shared" si="24"/>
        <v>0</v>
      </c>
      <c r="N194" s="307"/>
    </row>
    <row r="195" spans="1:14" customFormat="1" ht="25.5" customHeight="1">
      <c r="A195" s="308">
        <v>412</v>
      </c>
      <c r="B195" s="302" t="s">
        <v>533</v>
      </c>
      <c r="C195" s="288">
        <v>0</v>
      </c>
      <c r="D195" s="288">
        <v>0</v>
      </c>
      <c r="E195" s="288">
        <v>0</v>
      </c>
      <c r="F195" s="288">
        <v>0</v>
      </c>
      <c r="G195" s="288">
        <v>0</v>
      </c>
      <c r="H195" s="288">
        <v>0</v>
      </c>
      <c r="I195" s="288">
        <v>0</v>
      </c>
      <c r="J195" s="288">
        <v>0</v>
      </c>
      <c r="K195" s="288">
        <v>0</v>
      </c>
      <c r="L195" s="288">
        <v>0</v>
      </c>
      <c r="M195" s="285">
        <f t="shared" si="24"/>
        <v>0</v>
      </c>
      <c r="N195" s="307"/>
    </row>
    <row r="196" spans="1:14" customFormat="1" ht="25.5" customHeight="1">
      <c r="A196" s="308">
        <v>413</v>
      </c>
      <c r="B196" s="302" t="s">
        <v>534</v>
      </c>
      <c r="C196" s="288">
        <v>0</v>
      </c>
      <c r="D196" s="288">
        <v>0</v>
      </c>
      <c r="E196" s="288">
        <v>0</v>
      </c>
      <c r="F196" s="288">
        <v>0</v>
      </c>
      <c r="G196" s="288">
        <v>0</v>
      </c>
      <c r="H196" s="288">
        <v>0</v>
      </c>
      <c r="I196" s="288">
        <v>0</v>
      </c>
      <c r="J196" s="288">
        <v>0</v>
      </c>
      <c r="K196" s="288">
        <v>0</v>
      </c>
      <c r="L196" s="288">
        <v>0</v>
      </c>
      <c r="M196" s="285">
        <f t="shared" si="24"/>
        <v>0</v>
      </c>
      <c r="N196" s="307"/>
    </row>
    <row r="197" spans="1:14" customFormat="1" ht="25.5" customHeight="1">
      <c r="A197" s="308">
        <v>414</v>
      </c>
      <c r="B197" s="302" t="s">
        <v>535</v>
      </c>
      <c r="C197" s="287">
        <v>0</v>
      </c>
      <c r="D197" s="287">
        <v>0</v>
      </c>
      <c r="E197" s="287">
        <v>0</v>
      </c>
      <c r="F197" s="287">
        <v>0</v>
      </c>
      <c r="G197" s="287">
        <v>0</v>
      </c>
      <c r="H197" s="287">
        <v>0</v>
      </c>
      <c r="I197" s="287">
        <v>0</v>
      </c>
      <c r="J197" s="287">
        <v>0</v>
      </c>
      <c r="K197" s="287">
        <v>0</v>
      </c>
      <c r="L197" s="287">
        <v>0</v>
      </c>
      <c r="M197" s="285">
        <f t="shared" si="24"/>
        <v>0</v>
      </c>
      <c r="N197" s="307"/>
    </row>
    <row r="198" spans="1:14" customFormat="1" ht="42" customHeight="1">
      <c r="A198" s="308">
        <v>415</v>
      </c>
      <c r="B198" s="302" t="s">
        <v>536</v>
      </c>
      <c r="C198" s="287">
        <v>0</v>
      </c>
      <c r="D198" s="287">
        <v>0</v>
      </c>
      <c r="E198" s="287">
        <v>0</v>
      </c>
      <c r="F198" s="287">
        <v>0</v>
      </c>
      <c r="G198" s="287">
        <v>0</v>
      </c>
      <c r="H198" s="287">
        <v>0</v>
      </c>
      <c r="I198" s="287">
        <v>0</v>
      </c>
      <c r="J198" s="287">
        <v>0</v>
      </c>
      <c r="K198" s="287">
        <v>0</v>
      </c>
      <c r="L198" s="287">
        <v>0</v>
      </c>
      <c r="M198" s="285">
        <f t="shared" ref="M198:M261" si="33">SUM(C198:L198)</f>
        <v>0</v>
      </c>
      <c r="N198" s="307"/>
    </row>
    <row r="199" spans="1:14" customFormat="1" ht="36.75" customHeight="1">
      <c r="A199" s="308">
        <v>416</v>
      </c>
      <c r="B199" s="302" t="s">
        <v>537</v>
      </c>
      <c r="C199" s="287">
        <v>0</v>
      </c>
      <c r="D199" s="287">
        <v>0</v>
      </c>
      <c r="E199" s="287">
        <v>0</v>
      </c>
      <c r="F199" s="287">
        <v>0</v>
      </c>
      <c r="G199" s="287">
        <v>0</v>
      </c>
      <c r="H199" s="287">
        <v>0</v>
      </c>
      <c r="I199" s="287">
        <v>0</v>
      </c>
      <c r="J199" s="287">
        <v>0</v>
      </c>
      <c r="K199" s="287">
        <v>0</v>
      </c>
      <c r="L199" s="287">
        <v>0</v>
      </c>
      <c r="M199" s="285">
        <f t="shared" si="33"/>
        <v>0</v>
      </c>
      <c r="N199" s="307"/>
    </row>
    <row r="200" spans="1:14" customFormat="1" ht="42" customHeight="1">
      <c r="A200" s="308">
        <v>417</v>
      </c>
      <c r="B200" s="302" t="s">
        <v>538</v>
      </c>
      <c r="C200" s="287">
        <v>0</v>
      </c>
      <c r="D200" s="287">
        <v>0</v>
      </c>
      <c r="E200" s="287">
        <v>0</v>
      </c>
      <c r="F200" s="287">
        <v>0</v>
      </c>
      <c r="G200" s="287">
        <v>0</v>
      </c>
      <c r="H200" s="287">
        <v>0</v>
      </c>
      <c r="I200" s="287">
        <v>0</v>
      </c>
      <c r="J200" s="287">
        <v>0</v>
      </c>
      <c r="K200" s="287">
        <v>0</v>
      </c>
      <c r="L200" s="287">
        <v>0</v>
      </c>
      <c r="M200" s="285">
        <f t="shared" si="33"/>
        <v>0</v>
      </c>
      <c r="N200" s="307"/>
    </row>
    <row r="201" spans="1:14" customFormat="1" ht="34.5" customHeight="1">
      <c r="A201" s="308">
        <v>418</v>
      </c>
      <c r="B201" s="302" t="s">
        <v>539</v>
      </c>
      <c r="C201" s="287">
        <v>0</v>
      </c>
      <c r="D201" s="287">
        <v>0</v>
      </c>
      <c r="E201" s="287">
        <v>0</v>
      </c>
      <c r="F201" s="287">
        <v>0</v>
      </c>
      <c r="G201" s="287">
        <v>0</v>
      </c>
      <c r="H201" s="287">
        <v>0</v>
      </c>
      <c r="I201" s="287">
        <v>0</v>
      </c>
      <c r="J201" s="287">
        <v>0</v>
      </c>
      <c r="K201" s="287">
        <v>0</v>
      </c>
      <c r="L201" s="287">
        <v>0</v>
      </c>
      <c r="M201" s="285">
        <f t="shared" si="33"/>
        <v>0</v>
      </c>
      <c r="N201" s="307"/>
    </row>
    <row r="202" spans="1:14" customFormat="1" ht="34.5" customHeight="1">
      <c r="A202" s="308">
        <v>419</v>
      </c>
      <c r="B202" s="302" t="s">
        <v>540</v>
      </c>
      <c r="C202" s="287">
        <v>0</v>
      </c>
      <c r="D202" s="287">
        <v>0</v>
      </c>
      <c r="E202" s="287">
        <v>0</v>
      </c>
      <c r="F202" s="287">
        <v>0</v>
      </c>
      <c r="G202" s="287">
        <v>0</v>
      </c>
      <c r="H202" s="287">
        <v>0</v>
      </c>
      <c r="I202" s="287">
        <v>0</v>
      </c>
      <c r="J202" s="287">
        <v>0</v>
      </c>
      <c r="K202" s="287">
        <v>0</v>
      </c>
      <c r="L202" s="287">
        <v>0</v>
      </c>
      <c r="M202" s="285">
        <f t="shared" si="33"/>
        <v>0</v>
      </c>
      <c r="N202" s="307"/>
    </row>
    <row r="203" spans="1:14" customFormat="1" ht="25.5" customHeight="1">
      <c r="A203" s="295">
        <v>4200</v>
      </c>
      <c r="B203" s="296" t="s">
        <v>541</v>
      </c>
      <c r="C203" s="284">
        <f t="shared" ref="C203:L203" si="34">SUM(C204:C208)</f>
        <v>0</v>
      </c>
      <c r="D203" s="284">
        <f>SUM(D204:D208)</f>
        <v>0</v>
      </c>
      <c r="E203" s="284">
        <f t="shared" si="34"/>
        <v>0</v>
      </c>
      <c r="F203" s="284">
        <f t="shared" si="34"/>
        <v>0</v>
      </c>
      <c r="G203" s="284">
        <f t="shared" si="34"/>
        <v>0</v>
      </c>
      <c r="H203" s="284">
        <f t="shared" si="34"/>
        <v>0</v>
      </c>
      <c r="I203" s="284">
        <f t="shared" si="34"/>
        <v>0</v>
      </c>
      <c r="J203" s="284">
        <f t="shared" si="34"/>
        <v>0</v>
      </c>
      <c r="K203" s="284">
        <f t="shared" si="34"/>
        <v>0</v>
      </c>
      <c r="L203" s="284">
        <f t="shared" si="34"/>
        <v>0</v>
      </c>
      <c r="M203" s="284">
        <f t="shared" si="33"/>
        <v>0</v>
      </c>
      <c r="N203" s="310"/>
    </row>
    <row r="204" spans="1:14" customFormat="1" ht="25.5">
      <c r="A204" s="308">
        <v>421</v>
      </c>
      <c r="B204" s="302" t="s">
        <v>542</v>
      </c>
      <c r="C204" s="287">
        <v>0</v>
      </c>
      <c r="D204" s="287">
        <v>0</v>
      </c>
      <c r="E204" s="287">
        <v>0</v>
      </c>
      <c r="F204" s="287">
        <v>0</v>
      </c>
      <c r="G204" s="287">
        <v>0</v>
      </c>
      <c r="H204" s="287">
        <v>0</v>
      </c>
      <c r="I204" s="287">
        <v>0</v>
      </c>
      <c r="J204" s="287">
        <v>0</v>
      </c>
      <c r="K204" s="287">
        <v>0</v>
      </c>
      <c r="L204" s="287">
        <v>0</v>
      </c>
      <c r="M204" s="285">
        <f t="shared" si="33"/>
        <v>0</v>
      </c>
      <c r="N204" s="307"/>
    </row>
    <row r="205" spans="1:14" customFormat="1" ht="26.25" customHeight="1">
      <c r="A205" s="308">
        <v>422</v>
      </c>
      <c r="B205" s="302" t="s">
        <v>543</v>
      </c>
      <c r="C205" s="287">
        <v>0</v>
      </c>
      <c r="D205" s="287">
        <v>0</v>
      </c>
      <c r="E205" s="287">
        <v>0</v>
      </c>
      <c r="F205" s="287">
        <v>0</v>
      </c>
      <c r="G205" s="287">
        <v>0</v>
      </c>
      <c r="H205" s="287">
        <v>0</v>
      </c>
      <c r="I205" s="287">
        <v>0</v>
      </c>
      <c r="J205" s="287">
        <v>0</v>
      </c>
      <c r="K205" s="287">
        <v>0</v>
      </c>
      <c r="L205" s="287">
        <v>0</v>
      </c>
      <c r="M205" s="285">
        <f t="shared" si="33"/>
        <v>0</v>
      </c>
      <c r="N205" s="307"/>
    </row>
    <row r="206" spans="1:14" customFormat="1" ht="25.5">
      <c r="A206" s="308">
        <v>423</v>
      </c>
      <c r="B206" s="302" t="s">
        <v>544</v>
      </c>
      <c r="C206" s="287">
        <v>0</v>
      </c>
      <c r="D206" s="287">
        <v>0</v>
      </c>
      <c r="E206" s="287">
        <v>0</v>
      </c>
      <c r="F206" s="287">
        <v>0</v>
      </c>
      <c r="G206" s="287">
        <v>0</v>
      </c>
      <c r="H206" s="287">
        <v>0</v>
      </c>
      <c r="I206" s="287">
        <v>0</v>
      </c>
      <c r="J206" s="287">
        <v>0</v>
      </c>
      <c r="K206" s="287">
        <v>0</v>
      </c>
      <c r="L206" s="287">
        <v>0</v>
      </c>
      <c r="M206" s="285">
        <f t="shared" si="33"/>
        <v>0</v>
      </c>
      <c r="N206" s="307"/>
    </row>
    <row r="207" spans="1:14" customFormat="1" ht="25.5" customHeight="1">
      <c r="A207" s="308">
        <v>424</v>
      </c>
      <c r="B207" s="302" t="s">
        <v>545</v>
      </c>
      <c r="C207" s="287">
        <v>0</v>
      </c>
      <c r="D207" s="287">
        <v>0</v>
      </c>
      <c r="E207" s="287">
        <v>0</v>
      </c>
      <c r="F207" s="287">
        <v>0</v>
      </c>
      <c r="G207" s="287">
        <v>0</v>
      </c>
      <c r="H207" s="287">
        <v>0</v>
      </c>
      <c r="I207" s="287">
        <v>0</v>
      </c>
      <c r="J207" s="287">
        <v>0</v>
      </c>
      <c r="K207" s="287">
        <v>0</v>
      </c>
      <c r="L207" s="287">
        <v>0</v>
      </c>
      <c r="M207" s="285">
        <f t="shared" si="33"/>
        <v>0</v>
      </c>
      <c r="N207" s="307"/>
    </row>
    <row r="208" spans="1:14" customFormat="1" ht="25.5">
      <c r="A208" s="308">
        <v>425</v>
      </c>
      <c r="B208" s="302" t="s">
        <v>546</v>
      </c>
      <c r="C208" s="287">
        <v>0</v>
      </c>
      <c r="D208" s="287">
        <v>0</v>
      </c>
      <c r="E208" s="287">
        <v>0</v>
      </c>
      <c r="F208" s="287">
        <v>0</v>
      </c>
      <c r="G208" s="287">
        <v>0</v>
      </c>
      <c r="H208" s="287">
        <v>0</v>
      </c>
      <c r="I208" s="287">
        <v>0</v>
      </c>
      <c r="J208" s="287">
        <v>0</v>
      </c>
      <c r="K208" s="287">
        <v>0</v>
      </c>
      <c r="L208" s="287">
        <v>0</v>
      </c>
      <c r="M208" s="285">
        <f t="shared" si="33"/>
        <v>0</v>
      </c>
      <c r="N208" s="307"/>
    </row>
    <row r="209" spans="1:14" customFormat="1" ht="25.5" customHeight="1">
      <c r="A209" s="295">
        <v>4300</v>
      </c>
      <c r="B209" s="296" t="s">
        <v>322</v>
      </c>
      <c r="C209" s="284">
        <f t="shared" ref="C209:N209" si="35">SUM(C210:C218)</f>
        <v>0</v>
      </c>
      <c r="D209" s="284">
        <f>SUM(D210:D218)</f>
        <v>0</v>
      </c>
      <c r="E209" s="284">
        <f t="shared" si="35"/>
        <v>0</v>
      </c>
      <c r="F209" s="284">
        <f t="shared" si="35"/>
        <v>0</v>
      </c>
      <c r="G209" s="284">
        <f t="shared" si="35"/>
        <v>0</v>
      </c>
      <c r="H209" s="284">
        <f t="shared" si="35"/>
        <v>0</v>
      </c>
      <c r="I209" s="284">
        <f t="shared" si="35"/>
        <v>0</v>
      </c>
      <c r="J209" s="284">
        <f t="shared" si="35"/>
        <v>0</v>
      </c>
      <c r="K209" s="284">
        <f t="shared" si="35"/>
        <v>0</v>
      </c>
      <c r="L209" s="284">
        <f t="shared" si="35"/>
        <v>0</v>
      </c>
      <c r="M209" s="284">
        <f t="shared" si="33"/>
        <v>0</v>
      </c>
      <c r="N209" s="311">
        <f t="shared" si="35"/>
        <v>0</v>
      </c>
    </row>
    <row r="210" spans="1:14" customFormat="1" ht="25.5" customHeight="1">
      <c r="A210" s="308">
        <v>431</v>
      </c>
      <c r="B210" s="302" t="s">
        <v>547</v>
      </c>
      <c r="C210" s="287">
        <v>0</v>
      </c>
      <c r="D210" s="287">
        <v>0</v>
      </c>
      <c r="E210" s="287">
        <v>0</v>
      </c>
      <c r="F210" s="287">
        <v>0</v>
      </c>
      <c r="G210" s="287">
        <v>0</v>
      </c>
      <c r="H210" s="287">
        <v>0</v>
      </c>
      <c r="I210" s="287">
        <v>0</v>
      </c>
      <c r="J210" s="287">
        <v>0</v>
      </c>
      <c r="K210" s="287">
        <v>0</v>
      </c>
      <c r="L210" s="287">
        <v>0</v>
      </c>
      <c r="M210" s="285">
        <f t="shared" si="33"/>
        <v>0</v>
      </c>
      <c r="N210" s="307"/>
    </row>
    <row r="211" spans="1:14" customFormat="1" ht="25.5" customHeight="1">
      <c r="A211" s="308">
        <v>432</v>
      </c>
      <c r="B211" s="302" t="s">
        <v>548</v>
      </c>
      <c r="C211" s="287">
        <v>0</v>
      </c>
      <c r="D211" s="287">
        <v>0</v>
      </c>
      <c r="E211" s="287">
        <v>0</v>
      </c>
      <c r="F211" s="287">
        <v>0</v>
      </c>
      <c r="G211" s="287">
        <v>0</v>
      </c>
      <c r="H211" s="287">
        <v>0</v>
      </c>
      <c r="I211" s="287">
        <v>0</v>
      </c>
      <c r="J211" s="287">
        <v>0</v>
      </c>
      <c r="K211" s="287">
        <v>0</v>
      </c>
      <c r="L211" s="287">
        <v>0</v>
      </c>
      <c r="M211" s="285">
        <f t="shared" si="33"/>
        <v>0</v>
      </c>
      <c r="N211" s="307"/>
    </row>
    <row r="212" spans="1:14" customFormat="1" ht="25.5" customHeight="1">
      <c r="A212" s="308">
        <v>433</v>
      </c>
      <c r="B212" s="302" t="s">
        <v>549</v>
      </c>
      <c r="C212" s="287">
        <v>0</v>
      </c>
      <c r="D212" s="287">
        <v>0</v>
      </c>
      <c r="E212" s="287">
        <v>0</v>
      </c>
      <c r="F212" s="287">
        <v>0</v>
      </c>
      <c r="G212" s="287">
        <v>0</v>
      </c>
      <c r="H212" s="287">
        <v>0</v>
      </c>
      <c r="I212" s="287">
        <v>0</v>
      </c>
      <c r="J212" s="287">
        <v>0</v>
      </c>
      <c r="K212" s="287">
        <v>0</v>
      </c>
      <c r="L212" s="287">
        <v>0</v>
      </c>
      <c r="M212" s="285">
        <f t="shared" si="33"/>
        <v>0</v>
      </c>
      <c r="N212" s="307"/>
    </row>
    <row r="213" spans="1:14" customFormat="1" ht="25.5" customHeight="1">
      <c r="A213" s="308">
        <v>434</v>
      </c>
      <c r="B213" s="302" t="s">
        <v>550</v>
      </c>
      <c r="C213" s="287">
        <v>0</v>
      </c>
      <c r="D213" s="287">
        <v>0</v>
      </c>
      <c r="E213" s="287">
        <v>0</v>
      </c>
      <c r="F213" s="287">
        <v>0</v>
      </c>
      <c r="G213" s="287">
        <v>0</v>
      </c>
      <c r="H213" s="287">
        <v>0</v>
      </c>
      <c r="I213" s="287">
        <v>0</v>
      </c>
      <c r="J213" s="287">
        <v>0</v>
      </c>
      <c r="K213" s="287">
        <v>0</v>
      </c>
      <c r="L213" s="287">
        <v>0</v>
      </c>
      <c r="M213" s="285">
        <f t="shared" si="33"/>
        <v>0</v>
      </c>
      <c r="N213" s="307"/>
    </row>
    <row r="214" spans="1:14" customFormat="1" ht="25.5" customHeight="1">
      <c r="A214" s="308">
        <v>435</v>
      </c>
      <c r="B214" s="302" t="s">
        <v>551</v>
      </c>
      <c r="C214" s="287">
        <v>0</v>
      </c>
      <c r="D214" s="287">
        <v>0</v>
      </c>
      <c r="E214" s="287">
        <v>0</v>
      </c>
      <c r="F214" s="287">
        <v>0</v>
      </c>
      <c r="G214" s="287">
        <v>0</v>
      </c>
      <c r="H214" s="287">
        <v>0</v>
      </c>
      <c r="I214" s="287">
        <v>0</v>
      </c>
      <c r="J214" s="287">
        <v>0</v>
      </c>
      <c r="K214" s="287">
        <v>0</v>
      </c>
      <c r="L214" s="287">
        <v>0</v>
      </c>
      <c r="M214" s="285">
        <f t="shared" si="33"/>
        <v>0</v>
      </c>
      <c r="N214" s="307"/>
    </row>
    <row r="215" spans="1:14" customFormat="1" ht="25.5" customHeight="1">
      <c r="A215" s="308">
        <v>436</v>
      </c>
      <c r="B215" s="302" t="s">
        <v>552</v>
      </c>
      <c r="C215" s="287">
        <v>0</v>
      </c>
      <c r="D215" s="287">
        <v>0</v>
      </c>
      <c r="E215" s="287">
        <v>0</v>
      </c>
      <c r="F215" s="287">
        <v>0</v>
      </c>
      <c r="G215" s="287">
        <v>0</v>
      </c>
      <c r="H215" s="287">
        <v>0</v>
      </c>
      <c r="I215" s="287">
        <v>0</v>
      </c>
      <c r="J215" s="287">
        <v>0</v>
      </c>
      <c r="K215" s="287">
        <v>0</v>
      </c>
      <c r="L215" s="287">
        <v>0</v>
      </c>
      <c r="M215" s="285">
        <f t="shared" si="33"/>
        <v>0</v>
      </c>
      <c r="N215" s="307"/>
    </row>
    <row r="216" spans="1:14" customFormat="1" ht="25.5" customHeight="1">
      <c r="A216" s="308">
        <v>437</v>
      </c>
      <c r="B216" s="302" t="s">
        <v>553</v>
      </c>
      <c r="C216" s="287">
        <v>0</v>
      </c>
      <c r="D216" s="287">
        <v>0</v>
      </c>
      <c r="E216" s="287">
        <v>0</v>
      </c>
      <c r="F216" s="287">
        <v>0</v>
      </c>
      <c r="G216" s="287">
        <v>0</v>
      </c>
      <c r="H216" s="287">
        <v>0</v>
      </c>
      <c r="I216" s="287">
        <v>0</v>
      </c>
      <c r="J216" s="287">
        <v>0</v>
      </c>
      <c r="K216" s="287">
        <v>0</v>
      </c>
      <c r="L216" s="287">
        <v>0</v>
      </c>
      <c r="M216" s="285">
        <f t="shared" si="33"/>
        <v>0</v>
      </c>
      <c r="N216" s="307"/>
    </row>
    <row r="217" spans="1:14" customFormat="1" ht="25.5" customHeight="1">
      <c r="A217" s="308">
        <v>438</v>
      </c>
      <c r="B217" s="302" t="s">
        <v>554</v>
      </c>
      <c r="C217" s="287">
        <v>0</v>
      </c>
      <c r="D217" s="287">
        <v>0</v>
      </c>
      <c r="E217" s="287">
        <v>0</v>
      </c>
      <c r="F217" s="287">
        <v>0</v>
      </c>
      <c r="G217" s="287">
        <v>0</v>
      </c>
      <c r="H217" s="287">
        <v>0</v>
      </c>
      <c r="I217" s="287">
        <v>0</v>
      </c>
      <c r="J217" s="287">
        <v>0</v>
      </c>
      <c r="K217" s="287">
        <v>0</v>
      </c>
      <c r="L217" s="287">
        <v>0</v>
      </c>
      <c r="M217" s="285">
        <f t="shared" si="33"/>
        <v>0</v>
      </c>
      <c r="N217" s="307"/>
    </row>
    <row r="218" spans="1:14" customFormat="1" ht="25.5" customHeight="1">
      <c r="A218" s="308">
        <v>439</v>
      </c>
      <c r="B218" s="302" t="s">
        <v>555</v>
      </c>
      <c r="C218" s="287">
        <v>0</v>
      </c>
      <c r="D218" s="287">
        <v>0</v>
      </c>
      <c r="E218" s="287">
        <v>0</v>
      </c>
      <c r="F218" s="287">
        <v>0</v>
      </c>
      <c r="G218" s="287">
        <v>0</v>
      </c>
      <c r="H218" s="287">
        <v>0</v>
      </c>
      <c r="I218" s="287">
        <v>0</v>
      </c>
      <c r="J218" s="287">
        <v>0</v>
      </c>
      <c r="K218" s="287">
        <v>0</v>
      </c>
      <c r="L218" s="287">
        <v>0</v>
      </c>
      <c r="M218" s="285">
        <f t="shared" si="33"/>
        <v>0</v>
      </c>
      <c r="N218" s="307"/>
    </row>
    <row r="219" spans="1:14" customFormat="1" ht="25.5" customHeight="1">
      <c r="A219" s="295">
        <v>4400</v>
      </c>
      <c r="B219" s="296" t="s">
        <v>325</v>
      </c>
      <c r="C219" s="284">
        <f t="shared" ref="C219:N219" si="36">SUM(C220:C227)</f>
        <v>336480</v>
      </c>
      <c r="D219" s="284">
        <f>SUM(D220:D227)</f>
        <v>0</v>
      </c>
      <c r="E219" s="284">
        <f t="shared" si="36"/>
        <v>0</v>
      </c>
      <c r="F219" s="284">
        <f t="shared" si="36"/>
        <v>0</v>
      </c>
      <c r="G219" s="284">
        <f t="shared" si="36"/>
        <v>0</v>
      </c>
      <c r="H219" s="284">
        <f t="shared" si="36"/>
        <v>0</v>
      </c>
      <c r="I219" s="284">
        <f t="shared" si="36"/>
        <v>203000</v>
      </c>
      <c r="J219" s="284">
        <f t="shared" si="36"/>
        <v>0</v>
      </c>
      <c r="K219" s="284">
        <f t="shared" si="36"/>
        <v>0</v>
      </c>
      <c r="L219" s="284">
        <f t="shared" si="36"/>
        <v>0</v>
      </c>
      <c r="M219" s="284">
        <f t="shared" si="33"/>
        <v>539480</v>
      </c>
      <c r="N219" s="311">
        <f t="shared" si="36"/>
        <v>0</v>
      </c>
    </row>
    <row r="220" spans="1:14" customFormat="1" ht="25.5" customHeight="1">
      <c r="A220" s="308">
        <v>441</v>
      </c>
      <c r="B220" s="302" t="s">
        <v>556</v>
      </c>
      <c r="C220" s="287">
        <v>324480</v>
      </c>
      <c r="D220" s="287">
        <v>0</v>
      </c>
      <c r="E220" s="287">
        <v>0</v>
      </c>
      <c r="F220" s="287">
        <v>0</v>
      </c>
      <c r="G220" s="287">
        <v>0</v>
      </c>
      <c r="H220" s="287">
        <v>0</v>
      </c>
      <c r="I220" s="287">
        <v>0</v>
      </c>
      <c r="J220" s="287">
        <v>0</v>
      </c>
      <c r="K220" s="287">
        <v>0</v>
      </c>
      <c r="L220" s="287">
        <v>0</v>
      </c>
      <c r="M220" s="285">
        <f t="shared" si="33"/>
        <v>324480</v>
      </c>
      <c r="N220" s="307"/>
    </row>
    <row r="221" spans="1:14" customFormat="1" ht="25.5" customHeight="1">
      <c r="A221" s="308">
        <v>442</v>
      </c>
      <c r="B221" s="302" t="s">
        <v>557</v>
      </c>
      <c r="C221" s="287">
        <v>0</v>
      </c>
      <c r="D221" s="287">
        <v>0</v>
      </c>
      <c r="E221" s="287">
        <v>0</v>
      </c>
      <c r="F221" s="287">
        <v>0</v>
      </c>
      <c r="G221" s="287">
        <v>0</v>
      </c>
      <c r="H221" s="287">
        <v>0</v>
      </c>
      <c r="I221" s="287">
        <v>203000</v>
      </c>
      <c r="J221" s="287">
        <v>0</v>
      </c>
      <c r="K221" s="287">
        <v>0</v>
      </c>
      <c r="L221" s="287">
        <v>0</v>
      </c>
      <c r="M221" s="285">
        <f t="shared" si="33"/>
        <v>203000</v>
      </c>
      <c r="N221" s="307"/>
    </row>
    <row r="222" spans="1:14" customFormat="1" ht="25.5" customHeight="1">
      <c r="A222" s="308">
        <v>443</v>
      </c>
      <c r="B222" s="302" t="s">
        <v>558</v>
      </c>
      <c r="C222" s="287">
        <v>0</v>
      </c>
      <c r="D222" s="287">
        <v>0</v>
      </c>
      <c r="E222" s="287">
        <v>0</v>
      </c>
      <c r="F222" s="287">
        <v>0</v>
      </c>
      <c r="G222" s="287">
        <v>0</v>
      </c>
      <c r="H222" s="287">
        <v>0</v>
      </c>
      <c r="I222" s="287">
        <v>0</v>
      </c>
      <c r="J222" s="287">
        <v>0</v>
      </c>
      <c r="K222" s="287">
        <v>0</v>
      </c>
      <c r="L222" s="287">
        <v>0</v>
      </c>
      <c r="M222" s="285">
        <f t="shared" si="33"/>
        <v>0</v>
      </c>
      <c r="N222" s="307"/>
    </row>
    <row r="223" spans="1:14" customFormat="1" ht="25.5" customHeight="1">
      <c r="A223" s="308">
        <v>444</v>
      </c>
      <c r="B223" s="302" t="s">
        <v>559</v>
      </c>
      <c r="C223" s="287">
        <v>0</v>
      </c>
      <c r="D223" s="287">
        <v>0</v>
      </c>
      <c r="E223" s="287">
        <v>0</v>
      </c>
      <c r="F223" s="287">
        <v>0</v>
      </c>
      <c r="G223" s="287">
        <v>0</v>
      </c>
      <c r="H223" s="287">
        <v>0</v>
      </c>
      <c r="I223" s="287">
        <v>0</v>
      </c>
      <c r="J223" s="287">
        <v>0</v>
      </c>
      <c r="K223" s="287">
        <v>0</v>
      </c>
      <c r="L223" s="287">
        <v>0</v>
      </c>
      <c r="M223" s="285">
        <f t="shared" si="33"/>
        <v>0</v>
      </c>
      <c r="N223" s="307"/>
    </row>
    <row r="224" spans="1:14" customFormat="1" ht="25.5" customHeight="1">
      <c r="A224" s="308">
        <v>445</v>
      </c>
      <c r="B224" s="302" t="s">
        <v>560</v>
      </c>
      <c r="C224" s="287">
        <v>0</v>
      </c>
      <c r="D224" s="287">
        <v>0</v>
      </c>
      <c r="E224" s="287">
        <v>0</v>
      </c>
      <c r="F224" s="287">
        <v>0</v>
      </c>
      <c r="G224" s="287">
        <v>0</v>
      </c>
      <c r="H224" s="287">
        <v>0</v>
      </c>
      <c r="I224" s="287">
        <v>0</v>
      </c>
      <c r="J224" s="287">
        <v>0</v>
      </c>
      <c r="K224" s="287">
        <v>0</v>
      </c>
      <c r="L224" s="287">
        <v>0</v>
      </c>
      <c r="M224" s="285">
        <f t="shared" si="33"/>
        <v>0</v>
      </c>
      <c r="N224" s="307"/>
    </row>
    <row r="225" spans="1:14" customFormat="1" ht="25.5" customHeight="1">
      <c r="A225" s="308">
        <v>446</v>
      </c>
      <c r="B225" s="302" t="s">
        <v>561</v>
      </c>
      <c r="C225" s="287">
        <v>0</v>
      </c>
      <c r="D225" s="287">
        <v>0</v>
      </c>
      <c r="E225" s="287">
        <v>0</v>
      </c>
      <c r="F225" s="287">
        <v>0</v>
      </c>
      <c r="G225" s="287">
        <v>0</v>
      </c>
      <c r="H225" s="287">
        <v>0</v>
      </c>
      <c r="I225" s="287">
        <v>0</v>
      </c>
      <c r="J225" s="287">
        <v>0</v>
      </c>
      <c r="K225" s="287">
        <v>0</v>
      </c>
      <c r="L225" s="287">
        <v>0</v>
      </c>
      <c r="M225" s="285">
        <f t="shared" si="33"/>
        <v>0</v>
      </c>
      <c r="N225" s="307"/>
    </row>
    <row r="226" spans="1:14" customFormat="1" ht="25.5" customHeight="1">
      <c r="A226" s="308">
        <v>447</v>
      </c>
      <c r="B226" s="302" t="s">
        <v>562</v>
      </c>
      <c r="C226" s="287">
        <v>0</v>
      </c>
      <c r="D226" s="287">
        <v>0</v>
      </c>
      <c r="E226" s="287">
        <v>0</v>
      </c>
      <c r="F226" s="287">
        <v>0</v>
      </c>
      <c r="G226" s="287">
        <v>0</v>
      </c>
      <c r="H226" s="287">
        <v>0</v>
      </c>
      <c r="I226" s="287">
        <v>0</v>
      </c>
      <c r="J226" s="287">
        <v>0</v>
      </c>
      <c r="K226" s="287">
        <v>0</v>
      </c>
      <c r="L226" s="287">
        <v>0</v>
      </c>
      <c r="M226" s="285">
        <f t="shared" si="33"/>
        <v>0</v>
      </c>
      <c r="N226" s="307"/>
    </row>
    <row r="227" spans="1:14" customFormat="1" ht="25.5" customHeight="1">
      <c r="A227" s="308">
        <v>448</v>
      </c>
      <c r="B227" s="302" t="s">
        <v>563</v>
      </c>
      <c r="C227" s="287">
        <v>12000</v>
      </c>
      <c r="D227" s="287">
        <v>0</v>
      </c>
      <c r="E227" s="287">
        <v>0</v>
      </c>
      <c r="F227" s="287">
        <v>0</v>
      </c>
      <c r="G227" s="287">
        <v>0</v>
      </c>
      <c r="H227" s="287">
        <v>0</v>
      </c>
      <c r="I227" s="287">
        <v>0</v>
      </c>
      <c r="J227" s="287">
        <v>0</v>
      </c>
      <c r="K227" s="287">
        <v>0</v>
      </c>
      <c r="L227" s="287">
        <v>0</v>
      </c>
      <c r="M227" s="285">
        <f t="shared" si="33"/>
        <v>12000</v>
      </c>
      <c r="N227" s="307"/>
    </row>
    <row r="228" spans="1:14" customFormat="1" ht="25.5" customHeight="1">
      <c r="A228" s="295">
        <v>4500</v>
      </c>
      <c r="B228" s="296" t="s">
        <v>328</v>
      </c>
      <c r="C228" s="284">
        <f t="shared" ref="C228:N228" si="37">SUM(C229:C231)</f>
        <v>1392000</v>
      </c>
      <c r="D228" s="284">
        <f>SUM(D229:D231)</f>
        <v>0</v>
      </c>
      <c r="E228" s="284">
        <f t="shared" si="37"/>
        <v>0</v>
      </c>
      <c r="F228" s="284">
        <f t="shared" si="37"/>
        <v>0</v>
      </c>
      <c r="G228" s="284">
        <f t="shared" si="37"/>
        <v>0</v>
      </c>
      <c r="H228" s="284">
        <f t="shared" si="37"/>
        <v>0</v>
      </c>
      <c r="I228" s="284">
        <f t="shared" si="37"/>
        <v>0</v>
      </c>
      <c r="J228" s="284">
        <f t="shared" si="37"/>
        <v>0</v>
      </c>
      <c r="K228" s="284">
        <f t="shared" si="37"/>
        <v>0</v>
      </c>
      <c r="L228" s="284">
        <f t="shared" si="37"/>
        <v>0</v>
      </c>
      <c r="M228" s="284">
        <f t="shared" si="33"/>
        <v>1392000</v>
      </c>
      <c r="N228" s="311">
        <f t="shared" si="37"/>
        <v>0</v>
      </c>
    </row>
    <row r="229" spans="1:14" customFormat="1" ht="25.5" customHeight="1">
      <c r="A229" s="308">
        <v>451</v>
      </c>
      <c r="B229" s="302" t="s">
        <v>564</v>
      </c>
      <c r="C229" s="287">
        <v>1392000</v>
      </c>
      <c r="D229" s="287">
        <v>0</v>
      </c>
      <c r="E229" s="287">
        <v>0</v>
      </c>
      <c r="F229" s="287">
        <v>0</v>
      </c>
      <c r="G229" s="287">
        <v>0</v>
      </c>
      <c r="H229" s="287">
        <v>0</v>
      </c>
      <c r="I229" s="287">
        <v>0</v>
      </c>
      <c r="J229" s="287">
        <v>0</v>
      </c>
      <c r="K229" s="287">
        <v>0</v>
      </c>
      <c r="L229" s="287">
        <v>0</v>
      </c>
      <c r="M229" s="285">
        <f t="shared" si="33"/>
        <v>1392000</v>
      </c>
      <c r="N229" s="307"/>
    </row>
    <row r="230" spans="1:14" customFormat="1" ht="25.5" customHeight="1">
      <c r="A230" s="308">
        <v>452</v>
      </c>
      <c r="B230" s="302" t="s">
        <v>565</v>
      </c>
      <c r="C230" s="287">
        <v>0</v>
      </c>
      <c r="D230" s="287">
        <v>0</v>
      </c>
      <c r="E230" s="287">
        <v>0</v>
      </c>
      <c r="F230" s="287">
        <v>0</v>
      </c>
      <c r="G230" s="287">
        <v>0</v>
      </c>
      <c r="H230" s="287">
        <v>0</v>
      </c>
      <c r="I230" s="287">
        <v>0</v>
      </c>
      <c r="J230" s="287">
        <v>0</v>
      </c>
      <c r="K230" s="287">
        <v>0</v>
      </c>
      <c r="L230" s="287">
        <v>0</v>
      </c>
      <c r="M230" s="285">
        <f t="shared" si="33"/>
        <v>0</v>
      </c>
      <c r="N230" s="307"/>
    </row>
    <row r="231" spans="1:14" customFormat="1" ht="25.5" customHeight="1">
      <c r="A231" s="308">
        <v>459</v>
      </c>
      <c r="B231" s="302" t="s">
        <v>566</v>
      </c>
      <c r="C231" s="287">
        <v>0</v>
      </c>
      <c r="D231" s="287">
        <v>0</v>
      </c>
      <c r="E231" s="287">
        <v>0</v>
      </c>
      <c r="F231" s="287">
        <v>0</v>
      </c>
      <c r="G231" s="287">
        <v>0</v>
      </c>
      <c r="H231" s="287">
        <v>0</v>
      </c>
      <c r="I231" s="287">
        <v>0</v>
      </c>
      <c r="J231" s="287">
        <v>0</v>
      </c>
      <c r="K231" s="287">
        <v>0</v>
      </c>
      <c r="L231" s="287">
        <v>0</v>
      </c>
      <c r="M231" s="285">
        <f t="shared" si="33"/>
        <v>0</v>
      </c>
      <c r="N231" s="307"/>
    </row>
    <row r="232" spans="1:14" customFormat="1" ht="35.25" customHeight="1">
      <c r="A232" s="295">
        <v>4600</v>
      </c>
      <c r="B232" s="257" t="s">
        <v>567</v>
      </c>
      <c r="C232" s="284">
        <f t="shared" ref="C232:N232" si="38">SUM(C233:C238)</f>
        <v>0</v>
      </c>
      <c r="D232" s="284">
        <f>SUM(D233:D238)</f>
        <v>0</v>
      </c>
      <c r="E232" s="284">
        <f t="shared" si="38"/>
        <v>0</v>
      </c>
      <c r="F232" s="284">
        <f t="shared" si="38"/>
        <v>0</v>
      </c>
      <c r="G232" s="284">
        <f t="shared" si="38"/>
        <v>0</v>
      </c>
      <c r="H232" s="284">
        <f t="shared" si="38"/>
        <v>0</v>
      </c>
      <c r="I232" s="284">
        <f t="shared" si="38"/>
        <v>0</v>
      </c>
      <c r="J232" s="284">
        <f t="shared" si="38"/>
        <v>0</v>
      </c>
      <c r="K232" s="284">
        <f t="shared" si="38"/>
        <v>0</v>
      </c>
      <c r="L232" s="284">
        <f t="shared" si="38"/>
        <v>0</v>
      </c>
      <c r="M232" s="284">
        <f t="shared" si="33"/>
        <v>0</v>
      </c>
      <c r="N232" s="311">
        <f t="shared" si="38"/>
        <v>0</v>
      </c>
    </row>
    <row r="233" spans="1:14" customFormat="1" ht="25.5" customHeight="1">
      <c r="A233" s="308">
        <v>461</v>
      </c>
      <c r="B233" s="302" t="s">
        <v>568</v>
      </c>
      <c r="C233" s="287">
        <v>0</v>
      </c>
      <c r="D233" s="287">
        <v>0</v>
      </c>
      <c r="E233" s="287">
        <v>0</v>
      </c>
      <c r="F233" s="287">
        <v>0</v>
      </c>
      <c r="G233" s="287">
        <v>0</v>
      </c>
      <c r="H233" s="287">
        <v>0</v>
      </c>
      <c r="I233" s="287">
        <v>0</v>
      </c>
      <c r="J233" s="287">
        <v>0</v>
      </c>
      <c r="K233" s="287">
        <v>0</v>
      </c>
      <c r="L233" s="287">
        <v>0</v>
      </c>
      <c r="M233" s="285">
        <f t="shared" si="33"/>
        <v>0</v>
      </c>
      <c r="N233" s="307"/>
    </row>
    <row r="234" spans="1:14" customFormat="1" ht="25.5" customHeight="1">
      <c r="A234" s="308">
        <v>462</v>
      </c>
      <c r="B234" s="302" t="s">
        <v>569</v>
      </c>
      <c r="C234" s="287">
        <v>0</v>
      </c>
      <c r="D234" s="287">
        <v>0</v>
      </c>
      <c r="E234" s="287">
        <v>0</v>
      </c>
      <c r="F234" s="287">
        <v>0</v>
      </c>
      <c r="G234" s="287">
        <v>0</v>
      </c>
      <c r="H234" s="287">
        <v>0</v>
      </c>
      <c r="I234" s="287">
        <v>0</v>
      </c>
      <c r="J234" s="287">
        <v>0</v>
      </c>
      <c r="K234" s="287">
        <v>0</v>
      </c>
      <c r="L234" s="287">
        <v>0</v>
      </c>
      <c r="M234" s="285">
        <f t="shared" si="33"/>
        <v>0</v>
      </c>
      <c r="N234" s="307"/>
    </row>
    <row r="235" spans="1:14" customFormat="1" ht="25.5" customHeight="1">
      <c r="A235" s="308">
        <v>463</v>
      </c>
      <c r="B235" s="302" t="s">
        <v>570</v>
      </c>
      <c r="C235" s="287">
        <v>0</v>
      </c>
      <c r="D235" s="287">
        <v>0</v>
      </c>
      <c r="E235" s="287">
        <v>0</v>
      </c>
      <c r="F235" s="287">
        <v>0</v>
      </c>
      <c r="G235" s="287">
        <v>0</v>
      </c>
      <c r="H235" s="287">
        <v>0</v>
      </c>
      <c r="I235" s="287">
        <v>0</v>
      </c>
      <c r="J235" s="287">
        <v>0</v>
      </c>
      <c r="K235" s="287">
        <v>0</v>
      </c>
      <c r="L235" s="287">
        <v>0</v>
      </c>
      <c r="M235" s="285">
        <f t="shared" si="33"/>
        <v>0</v>
      </c>
      <c r="N235" s="307"/>
    </row>
    <row r="236" spans="1:14" customFormat="1" ht="31.5" customHeight="1">
      <c r="A236" s="308">
        <v>464</v>
      </c>
      <c r="B236" s="302" t="s">
        <v>571</v>
      </c>
      <c r="C236" s="287">
        <v>0</v>
      </c>
      <c r="D236" s="287">
        <v>0</v>
      </c>
      <c r="E236" s="287">
        <v>0</v>
      </c>
      <c r="F236" s="287">
        <v>0</v>
      </c>
      <c r="G236" s="287">
        <v>0</v>
      </c>
      <c r="H236" s="287">
        <v>0</v>
      </c>
      <c r="I236" s="287">
        <v>0</v>
      </c>
      <c r="J236" s="287">
        <v>0</v>
      </c>
      <c r="K236" s="287">
        <v>0</v>
      </c>
      <c r="L236" s="287">
        <v>0</v>
      </c>
      <c r="M236" s="285">
        <f t="shared" si="33"/>
        <v>0</v>
      </c>
      <c r="N236" s="307"/>
    </row>
    <row r="237" spans="1:14" customFormat="1" ht="35.25" customHeight="1">
      <c r="A237" s="308">
        <v>465</v>
      </c>
      <c r="B237" s="302" t="s">
        <v>572</v>
      </c>
      <c r="C237" s="287">
        <v>0</v>
      </c>
      <c r="D237" s="287">
        <v>0</v>
      </c>
      <c r="E237" s="287">
        <v>0</v>
      </c>
      <c r="F237" s="287">
        <v>0</v>
      </c>
      <c r="G237" s="287">
        <v>0</v>
      </c>
      <c r="H237" s="287">
        <v>0</v>
      </c>
      <c r="I237" s="287">
        <v>0</v>
      </c>
      <c r="J237" s="287">
        <v>0</v>
      </c>
      <c r="K237" s="287">
        <v>0</v>
      </c>
      <c r="L237" s="287">
        <v>0</v>
      </c>
      <c r="M237" s="285">
        <f t="shared" si="33"/>
        <v>0</v>
      </c>
      <c r="N237" s="307"/>
    </row>
    <row r="238" spans="1:14" customFormat="1" ht="31.5" customHeight="1">
      <c r="A238" s="308">
        <v>466</v>
      </c>
      <c r="B238" s="302" t="s">
        <v>573</v>
      </c>
      <c r="C238" s="287">
        <v>0</v>
      </c>
      <c r="D238" s="287">
        <v>0</v>
      </c>
      <c r="E238" s="287">
        <v>0</v>
      </c>
      <c r="F238" s="287">
        <v>0</v>
      </c>
      <c r="G238" s="287">
        <v>0</v>
      </c>
      <c r="H238" s="287">
        <v>0</v>
      </c>
      <c r="I238" s="287">
        <v>0</v>
      </c>
      <c r="J238" s="287">
        <v>0</v>
      </c>
      <c r="K238" s="287">
        <v>0</v>
      </c>
      <c r="L238" s="287">
        <v>0</v>
      </c>
      <c r="M238" s="285">
        <f t="shared" si="33"/>
        <v>0</v>
      </c>
      <c r="N238" s="307"/>
    </row>
    <row r="239" spans="1:14" customFormat="1" ht="25.5" customHeight="1">
      <c r="A239" s="295">
        <v>4700</v>
      </c>
      <c r="B239" s="296" t="s">
        <v>574</v>
      </c>
      <c r="C239" s="284">
        <f t="shared" ref="C239:N239" si="39">SUM(C240)</f>
        <v>0</v>
      </c>
      <c r="D239" s="284">
        <f t="shared" si="39"/>
        <v>0</v>
      </c>
      <c r="E239" s="284">
        <f t="shared" si="39"/>
        <v>0</v>
      </c>
      <c r="F239" s="284">
        <f t="shared" si="39"/>
        <v>0</v>
      </c>
      <c r="G239" s="284">
        <f t="shared" si="39"/>
        <v>0</v>
      </c>
      <c r="H239" s="284">
        <f t="shared" si="39"/>
        <v>0</v>
      </c>
      <c r="I239" s="284">
        <f t="shared" si="39"/>
        <v>0</v>
      </c>
      <c r="J239" s="284">
        <f t="shared" si="39"/>
        <v>0</v>
      </c>
      <c r="K239" s="284">
        <f t="shared" si="39"/>
        <v>0</v>
      </c>
      <c r="L239" s="284">
        <f t="shared" si="39"/>
        <v>0</v>
      </c>
      <c r="M239" s="284">
        <f t="shared" si="33"/>
        <v>0</v>
      </c>
      <c r="N239" s="316">
        <f t="shared" si="39"/>
        <v>0</v>
      </c>
    </row>
    <row r="240" spans="1:14" customFormat="1" ht="31.5" customHeight="1">
      <c r="A240" s="308">
        <v>471</v>
      </c>
      <c r="B240" s="302" t="s">
        <v>575</v>
      </c>
      <c r="C240" s="286">
        <v>0</v>
      </c>
      <c r="D240" s="286">
        <v>0</v>
      </c>
      <c r="E240" s="286">
        <v>0</v>
      </c>
      <c r="F240" s="286">
        <v>0</v>
      </c>
      <c r="G240" s="286">
        <v>0</v>
      </c>
      <c r="H240" s="286">
        <v>0</v>
      </c>
      <c r="I240" s="286">
        <v>0</v>
      </c>
      <c r="J240" s="286">
        <v>0</v>
      </c>
      <c r="K240" s="286">
        <v>0</v>
      </c>
      <c r="L240" s="286">
        <v>0</v>
      </c>
      <c r="M240" s="285">
        <f t="shared" si="33"/>
        <v>0</v>
      </c>
      <c r="N240" s="307"/>
    </row>
    <row r="241" spans="1:14" customFormat="1" ht="25.5" customHeight="1">
      <c r="A241" s="295">
        <v>4800</v>
      </c>
      <c r="B241" s="296" t="s">
        <v>576</v>
      </c>
      <c r="C241" s="284">
        <f t="shared" ref="C241:N241" si="40">SUM(C242:C246)</f>
        <v>15000</v>
      </c>
      <c r="D241" s="284">
        <f>SUM(D242:D246)</f>
        <v>0</v>
      </c>
      <c r="E241" s="284">
        <f t="shared" si="40"/>
        <v>0</v>
      </c>
      <c r="F241" s="284">
        <f t="shared" si="40"/>
        <v>0</v>
      </c>
      <c r="G241" s="284">
        <f t="shared" si="40"/>
        <v>0</v>
      </c>
      <c r="H241" s="284">
        <f t="shared" si="40"/>
        <v>0</v>
      </c>
      <c r="I241" s="284">
        <f t="shared" si="40"/>
        <v>0</v>
      </c>
      <c r="J241" s="284">
        <f t="shared" si="40"/>
        <v>0</v>
      </c>
      <c r="K241" s="284">
        <f t="shared" si="40"/>
        <v>0</v>
      </c>
      <c r="L241" s="284">
        <f t="shared" si="40"/>
        <v>0</v>
      </c>
      <c r="M241" s="284">
        <f t="shared" si="33"/>
        <v>15000</v>
      </c>
      <c r="N241" s="316">
        <f t="shared" si="40"/>
        <v>0</v>
      </c>
    </row>
    <row r="242" spans="1:14" customFormat="1" ht="31.5" customHeight="1">
      <c r="A242" s="308">
        <v>481</v>
      </c>
      <c r="B242" s="302" t="s">
        <v>577</v>
      </c>
      <c r="C242" s="287">
        <v>15000</v>
      </c>
      <c r="D242" s="287">
        <v>0</v>
      </c>
      <c r="E242" s="287">
        <v>0</v>
      </c>
      <c r="F242" s="287">
        <v>0</v>
      </c>
      <c r="G242" s="287">
        <v>0</v>
      </c>
      <c r="H242" s="287">
        <v>0</v>
      </c>
      <c r="I242" s="287">
        <v>0</v>
      </c>
      <c r="J242" s="287">
        <v>0</v>
      </c>
      <c r="K242" s="287">
        <v>0</v>
      </c>
      <c r="L242" s="287">
        <v>0</v>
      </c>
      <c r="M242" s="285">
        <f t="shared" si="33"/>
        <v>15000</v>
      </c>
      <c r="N242" s="317"/>
    </row>
    <row r="243" spans="1:14" customFormat="1" ht="31.5" customHeight="1">
      <c r="A243" s="308">
        <v>482</v>
      </c>
      <c r="B243" s="302" t="s">
        <v>578</v>
      </c>
      <c r="C243" s="287">
        <v>0</v>
      </c>
      <c r="D243" s="287">
        <v>0</v>
      </c>
      <c r="E243" s="287">
        <v>0</v>
      </c>
      <c r="F243" s="287">
        <v>0</v>
      </c>
      <c r="G243" s="287">
        <v>0</v>
      </c>
      <c r="H243" s="287">
        <v>0</v>
      </c>
      <c r="I243" s="287">
        <v>0</v>
      </c>
      <c r="J243" s="287">
        <v>0</v>
      </c>
      <c r="K243" s="287">
        <v>0</v>
      </c>
      <c r="L243" s="287">
        <v>0</v>
      </c>
      <c r="M243" s="285">
        <f t="shared" si="33"/>
        <v>0</v>
      </c>
      <c r="N243" s="307"/>
    </row>
    <row r="244" spans="1:14" customFormat="1" ht="31.5" customHeight="1">
      <c r="A244" s="308">
        <v>483</v>
      </c>
      <c r="B244" s="302" t="s">
        <v>579</v>
      </c>
      <c r="C244" s="287">
        <v>0</v>
      </c>
      <c r="D244" s="287">
        <v>0</v>
      </c>
      <c r="E244" s="287">
        <v>0</v>
      </c>
      <c r="F244" s="287">
        <v>0</v>
      </c>
      <c r="G244" s="287">
        <v>0</v>
      </c>
      <c r="H244" s="287">
        <v>0</v>
      </c>
      <c r="I244" s="287">
        <v>0</v>
      </c>
      <c r="J244" s="287">
        <v>0</v>
      </c>
      <c r="K244" s="287">
        <v>0</v>
      </c>
      <c r="L244" s="287">
        <v>0</v>
      </c>
      <c r="M244" s="285">
        <f t="shared" si="33"/>
        <v>0</v>
      </c>
      <c r="N244" s="317"/>
    </row>
    <row r="245" spans="1:14" customFormat="1" ht="31.5" customHeight="1">
      <c r="A245" s="308">
        <v>484</v>
      </c>
      <c r="B245" s="302" t="s">
        <v>580</v>
      </c>
      <c r="C245" s="287">
        <v>0</v>
      </c>
      <c r="D245" s="287">
        <v>0</v>
      </c>
      <c r="E245" s="287">
        <v>0</v>
      </c>
      <c r="F245" s="287">
        <v>0</v>
      </c>
      <c r="G245" s="287">
        <v>0</v>
      </c>
      <c r="H245" s="287">
        <v>0</v>
      </c>
      <c r="I245" s="287">
        <v>0</v>
      </c>
      <c r="J245" s="287">
        <v>0</v>
      </c>
      <c r="K245" s="287">
        <v>0</v>
      </c>
      <c r="L245" s="287">
        <v>0</v>
      </c>
      <c r="M245" s="285">
        <f t="shared" si="33"/>
        <v>0</v>
      </c>
      <c r="N245" s="317"/>
    </row>
    <row r="246" spans="1:14" customFormat="1" ht="31.5" customHeight="1">
      <c r="A246" s="308">
        <v>485</v>
      </c>
      <c r="B246" s="302" t="s">
        <v>581</v>
      </c>
      <c r="C246" s="287">
        <v>0</v>
      </c>
      <c r="D246" s="287">
        <v>0</v>
      </c>
      <c r="E246" s="287">
        <v>0</v>
      </c>
      <c r="F246" s="287">
        <v>0</v>
      </c>
      <c r="G246" s="287">
        <v>0</v>
      </c>
      <c r="H246" s="287">
        <v>0</v>
      </c>
      <c r="I246" s="287">
        <v>0</v>
      </c>
      <c r="J246" s="287">
        <v>0</v>
      </c>
      <c r="K246" s="287">
        <v>0</v>
      </c>
      <c r="L246" s="287">
        <v>0</v>
      </c>
      <c r="M246" s="285">
        <f t="shared" si="33"/>
        <v>0</v>
      </c>
      <c r="N246" s="317"/>
    </row>
    <row r="247" spans="1:14" customFormat="1" ht="25.5" customHeight="1">
      <c r="A247" s="295">
        <v>4900</v>
      </c>
      <c r="B247" s="296" t="s">
        <v>582</v>
      </c>
      <c r="C247" s="284">
        <f t="shared" ref="C247:L247" si="41">SUM(C248:C250)</f>
        <v>0</v>
      </c>
      <c r="D247" s="284">
        <f>SUM(D248:D250)</f>
        <v>0</v>
      </c>
      <c r="E247" s="284">
        <f t="shared" si="41"/>
        <v>0</v>
      </c>
      <c r="F247" s="284">
        <f t="shared" si="41"/>
        <v>0</v>
      </c>
      <c r="G247" s="284">
        <f t="shared" si="41"/>
        <v>0</v>
      </c>
      <c r="H247" s="284">
        <f t="shared" si="41"/>
        <v>0</v>
      </c>
      <c r="I247" s="284">
        <f t="shared" si="41"/>
        <v>0</v>
      </c>
      <c r="J247" s="284">
        <f t="shared" si="41"/>
        <v>0</v>
      </c>
      <c r="K247" s="284">
        <f t="shared" si="41"/>
        <v>0</v>
      </c>
      <c r="L247" s="284">
        <f t="shared" si="41"/>
        <v>0</v>
      </c>
      <c r="M247" s="284">
        <f t="shared" si="33"/>
        <v>0</v>
      </c>
      <c r="N247" s="310"/>
    </row>
    <row r="248" spans="1:14" customFormat="1" ht="25.5" customHeight="1">
      <c r="A248" s="318">
        <v>491</v>
      </c>
      <c r="B248" s="302" t="s">
        <v>583</v>
      </c>
      <c r="C248" s="286">
        <v>0</v>
      </c>
      <c r="D248" s="286">
        <v>0</v>
      </c>
      <c r="E248" s="286">
        <v>0</v>
      </c>
      <c r="F248" s="286">
        <v>0</v>
      </c>
      <c r="G248" s="286">
        <v>0</v>
      </c>
      <c r="H248" s="286">
        <v>0</v>
      </c>
      <c r="I248" s="286">
        <v>0</v>
      </c>
      <c r="J248" s="286">
        <v>0</v>
      </c>
      <c r="K248" s="286">
        <v>0</v>
      </c>
      <c r="L248" s="286">
        <v>0</v>
      </c>
      <c r="M248" s="285">
        <f t="shared" si="33"/>
        <v>0</v>
      </c>
      <c r="N248" s="307"/>
    </row>
    <row r="249" spans="1:14" customFormat="1" ht="25.5" customHeight="1">
      <c r="A249" s="318">
        <v>492</v>
      </c>
      <c r="B249" s="302" t="s">
        <v>584</v>
      </c>
      <c r="C249" s="286">
        <v>0</v>
      </c>
      <c r="D249" s="286">
        <v>0</v>
      </c>
      <c r="E249" s="286">
        <v>0</v>
      </c>
      <c r="F249" s="286">
        <v>0</v>
      </c>
      <c r="G249" s="286">
        <v>0</v>
      </c>
      <c r="H249" s="286">
        <v>0</v>
      </c>
      <c r="I249" s="286">
        <v>0</v>
      </c>
      <c r="J249" s="286">
        <v>0</v>
      </c>
      <c r="K249" s="286">
        <v>0</v>
      </c>
      <c r="L249" s="286">
        <v>0</v>
      </c>
      <c r="M249" s="285">
        <f t="shared" si="33"/>
        <v>0</v>
      </c>
      <c r="N249" s="307"/>
    </row>
    <row r="250" spans="1:14" customFormat="1" ht="25.5" customHeight="1">
      <c r="A250" s="318">
        <v>493</v>
      </c>
      <c r="B250" s="302" t="s">
        <v>585</v>
      </c>
      <c r="C250" s="286">
        <v>0</v>
      </c>
      <c r="D250" s="286">
        <v>0</v>
      </c>
      <c r="E250" s="286">
        <v>0</v>
      </c>
      <c r="F250" s="286">
        <v>0</v>
      </c>
      <c r="G250" s="286">
        <v>0</v>
      </c>
      <c r="H250" s="286">
        <v>0</v>
      </c>
      <c r="I250" s="286">
        <v>0</v>
      </c>
      <c r="J250" s="286">
        <v>0</v>
      </c>
      <c r="K250" s="286">
        <v>0</v>
      </c>
      <c r="L250" s="286">
        <v>0</v>
      </c>
      <c r="M250" s="285">
        <f t="shared" si="33"/>
        <v>0</v>
      </c>
      <c r="N250" s="307"/>
    </row>
    <row r="251" spans="1:14" customFormat="1" ht="25.5" customHeight="1">
      <c r="A251" s="293">
        <v>5000</v>
      </c>
      <c r="B251" s="294" t="s">
        <v>586</v>
      </c>
      <c r="C251" s="283">
        <f t="shared" ref="C251:N251" si="42">C252+C259+C264+C267+C274+C276+C285+C295+C300</f>
        <v>24500</v>
      </c>
      <c r="D251" s="283">
        <f>D252+D259+D264+D267+D274+D276+D285+D295+D300</f>
        <v>0</v>
      </c>
      <c r="E251" s="283">
        <f t="shared" si="42"/>
        <v>0</v>
      </c>
      <c r="F251" s="283">
        <f t="shared" si="42"/>
        <v>0</v>
      </c>
      <c r="G251" s="283">
        <f t="shared" si="42"/>
        <v>0</v>
      </c>
      <c r="H251" s="283">
        <f t="shared" si="42"/>
        <v>0</v>
      </c>
      <c r="I251" s="283">
        <f t="shared" si="42"/>
        <v>0</v>
      </c>
      <c r="J251" s="283">
        <f t="shared" si="42"/>
        <v>0</v>
      </c>
      <c r="K251" s="283">
        <f t="shared" si="42"/>
        <v>0</v>
      </c>
      <c r="L251" s="283">
        <f t="shared" si="42"/>
        <v>0</v>
      </c>
      <c r="M251" s="283">
        <f t="shared" si="33"/>
        <v>24500</v>
      </c>
      <c r="N251" s="313">
        <f t="shared" si="42"/>
        <v>0</v>
      </c>
    </row>
    <row r="252" spans="1:14" customFormat="1" ht="25.5" customHeight="1">
      <c r="A252" s="295">
        <v>5100</v>
      </c>
      <c r="B252" s="296" t="s">
        <v>587</v>
      </c>
      <c r="C252" s="284">
        <f>SUM(C253:C258)</f>
        <v>21000</v>
      </c>
      <c r="D252" s="284">
        <f>SUM(D253:D258)</f>
        <v>0</v>
      </c>
      <c r="E252" s="284">
        <f t="shared" ref="E252:N252" si="43">SUM(E253:E258)</f>
        <v>0</v>
      </c>
      <c r="F252" s="284">
        <f t="shared" si="43"/>
        <v>0</v>
      </c>
      <c r="G252" s="284">
        <f t="shared" si="43"/>
        <v>0</v>
      </c>
      <c r="H252" s="284">
        <f t="shared" si="43"/>
        <v>0</v>
      </c>
      <c r="I252" s="284">
        <f t="shared" si="43"/>
        <v>0</v>
      </c>
      <c r="J252" s="284">
        <f t="shared" si="43"/>
        <v>0</v>
      </c>
      <c r="K252" s="284">
        <f t="shared" si="43"/>
        <v>0</v>
      </c>
      <c r="L252" s="284">
        <f t="shared" si="43"/>
        <v>0</v>
      </c>
      <c r="M252" s="284">
        <f t="shared" si="33"/>
        <v>21000</v>
      </c>
      <c r="N252" s="311">
        <f t="shared" si="43"/>
        <v>0</v>
      </c>
    </row>
    <row r="253" spans="1:14" customFormat="1" ht="25.5" customHeight="1">
      <c r="A253" s="308">
        <v>511</v>
      </c>
      <c r="B253" s="302" t="s">
        <v>588</v>
      </c>
      <c r="C253" s="287">
        <v>6000</v>
      </c>
      <c r="D253" s="287">
        <v>0</v>
      </c>
      <c r="E253" s="287">
        <v>0</v>
      </c>
      <c r="F253" s="287">
        <v>0</v>
      </c>
      <c r="G253" s="287">
        <v>0</v>
      </c>
      <c r="H253" s="287">
        <v>0</v>
      </c>
      <c r="I253" s="287">
        <v>0</v>
      </c>
      <c r="J253" s="287">
        <v>0</v>
      </c>
      <c r="K253" s="287">
        <v>0</v>
      </c>
      <c r="L253" s="287">
        <v>0</v>
      </c>
      <c r="M253" s="285">
        <f t="shared" si="33"/>
        <v>6000</v>
      </c>
      <c r="N253" s="307"/>
    </row>
    <row r="254" spans="1:14" customFormat="1" ht="25.5" customHeight="1">
      <c r="A254" s="308">
        <v>512</v>
      </c>
      <c r="B254" s="302" t="s">
        <v>589</v>
      </c>
      <c r="C254" s="287">
        <v>0</v>
      </c>
      <c r="D254" s="287">
        <v>0</v>
      </c>
      <c r="E254" s="287">
        <v>0</v>
      </c>
      <c r="F254" s="287">
        <v>0</v>
      </c>
      <c r="G254" s="287">
        <v>0</v>
      </c>
      <c r="H254" s="287">
        <v>0</v>
      </c>
      <c r="I254" s="287">
        <v>0</v>
      </c>
      <c r="J254" s="287">
        <v>0</v>
      </c>
      <c r="K254" s="287">
        <v>0</v>
      </c>
      <c r="L254" s="287">
        <v>0</v>
      </c>
      <c r="M254" s="285">
        <f t="shared" si="33"/>
        <v>0</v>
      </c>
      <c r="N254" s="307"/>
    </row>
    <row r="255" spans="1:14" customFormat="1" ht="25.5" customHeight="1">
      <c r="A255" s="308">
        <v>513</v>
      </c>
      <c r="B255" s="302" t="s">
        <v>590</v>
      </c>
      <c r="C255" s="287">
        <v>0</v>
      </c>
      <c r="D255" s="287">
        <v>0</v>
      </c>
      <c r="E255" s="287">
        <v>0</v>
      </c>
      <c r="F255" s="287">
        <v>0</v>
      </c>
      <c r="G255" s="287">
        <v>0</v>
      </c>
      <c r="H255" s="287">
        <v>0</v>
      </c>
      <c r="I255" s="287">
        <v>0</v>
      </c>
      <c r="J255" s="287">
        <v>0</v>
      </c>
      <c r="K255" s="287">
        <v>0</v>
      </c>
      <c r="L255" s="287">
        <v>0</v>
      </c>
      <c r="M255" s="285">
        <f t="shared" si="33"/>
        <v>0</v>
      </c>
      <c r="N255" s="307"/>
    </row>
    <row r="256" spans="1:14" customFormat="1" ht="25.5" customHeight="1">
      <c r="A256" s="308">
        <v>514</v>
      </c>
      <c r="B256" s="302" t="s">
        <v>591</v>
      </c>
      <c r="C256" s="287">
        <v>0</v>
      </c>
      <c r="D256" s="287">
        <v>0</v>
      </c>
      <c r="E256" s="287">
        <v>0</v>
      </c>
      <c r="F256" s="287">
        <v>0</v>
      </c>
      <c r="G256" s="287">
        <v>0</v>
      </c>
      <c r="H256" s="287">
        <v>0</v>
      </c>
      <c r="I256" s="287">
        <v>0</v>
      </c>
      <c r="J256" s="287">
        <v>0</v>
      </c>
      <c r="K256" s="287">
        <v>0</v>
      </c>
      <c r="L256" s="287">
        <v>0</v>
      </c>
      <c r="M256" s="285">
        <f t="shared" si="33"/>
        <v>0</v>
      </c>
      <c r="N256" s="307"/>
    </row>
    <row r="257" spans="1:14" customFormat="1" ht="25.5" customHeight="1">
      <c r="A257" s="308">
        <v>515</v>
      </c>
      <c r="B257" s="302" t="s">
        <v>592</v>
      </c>
      <c r="C257" s="287">
        <v>15000</v>
      </c>
      <c r="D257" s="287">
        <v>0</v>
      </c>
      <c r="E257" s="287">
        <v>0</v>
      </c>
      <c r="F257" s="287">
        <v>0</v>
      </c>
      <c r="G257" s="287">
        <v>0</v>
      </c>
      <c r="H257" s="287">
        <v>0</v>
      </c>
      <c r="I257" s="287">
        <v>0</v>
      </c>
      <c r="J257" s="287">
        <v>0</v>
      </c>
      <c r="K257" s="287">
        <v>0</v>
      </c>
      <c r="L257" s="287">
        <v>0</v>
      </c>
      <c r="M257" s="285">
        <f t="shared" si="33"/>
        <v>15000</v>
      </c>
      <c r="N257" s="307"/>
    </row>
    <row r="258" spans="1:14" customFormat="1" ht="25.5" customHeight="1">
      <c r="A258" s="308">
        <v>519</v>
      </c>
      <c r="B258" s="302" t="s">
        <v>593</v>
      </c>
      <c r="C258" s="287">
        <v>0</v>
      </c>
      <c r="D258" s="287">
        <v>0</v>
      </c>
      <c r="E258" s="287">
        <v>0</v>
      </c>
      <c r="F258" s="287">
        <v>0</v>
      </c>
      <c r="G258" s="287">
        <v>0</v>
      </c>
      <c r="H258" s="287">
        <v>0</v>
      </c>
      <c r="I258" s="287">
        <v>0</v>
      </c>
      <c r="J258" s="287">
        <v>0</v>
      </c>
      <c r="K258" s="287">
        <v>0</v>
      </c>
      <c r="L258" s="287">
        <v>0</v>
      </c>
      <c r="M258" s="285">
        <f t="shared" si="33"/>
        <v>0</v>
      </c>
      <c r="N258" s="307"/>
    </row>
    <row r="259" spans="1:14" customFormat="1" ht="25.5" customHeight="1">
      <c r="A259" s="295">
        <v>5200</v>
      </c>
      <c r="B259" s="296" t="s">
        <v>594</v>
      </c>
      <c r="C259" s="284">
        <f t="shared" ref="C259:N259" si="44">SUM(C260:C263)</f>
        <v>3500</v>
      </c>
      <c r="D259" s="284">
        <f>SUM(D260:D263)</f>
        <v>0</v>
      </c>
      <c r="E259" s="284">
        <f t="shared" si="44"/>
        <v>0</v>
      </c>
      <c r="F259" s="284">
        <f t="shared" si="44"/>
        <v>0</v>
      </c>
      <c r="G259" s="284">
        <f t="shared" si="44"/>
        <v>0</v>
      </c>
      <c r="H259" s="284">
        <f t="shared" si="44"/>
        <v>0</v>
      </c>
      <c r="I259" s="284">
        <f t="shared" si="44"/>
        <v>0</v>
      </c>
      <c r="J259" s="284">
        <f t="shared" si="44"/>
        <v>0</v>
      </c>
      <c r="K259" s="284">
        <f t="shared" si="44"/>
        <v>0</v>
      </c>
      <c r="L259" s="284">
        <f t="shared" si="44"/>
        <v>0</v>
      </c>
      <c r="M259" s="284">
        <f t="shared" si="33"/>
        <v>3500</v>
      </c>
      <c r="N259" s="311">
        <f t="shared" si="44"/>
        <v>0</v>
      </c>
    </row>
    <row r="260" spans="1:14" customFormat="1" ht="25.5" customHeight="1">
      <c r="A260" s="308">
        <v>521</v>
      </c>
      <c r="B260" s="302" t="s">
        <v>595</v>
      </c>
      <c r="C260" s="287">
        <v>0</v>
      </c>
      <c r="D260" s="287">
        <v>0</v>
      </c>
      <c r="E260" s="287">
        <v>0</v>
      </c>
      <c r="F260" s="287">
        <v>0</v>
      </c>
      <c r="G260" s="287">
        <v>0</v>
      </c>
      <c r="H260" s="287">
        <v>0</v>
      </c>
      <c r="I260" s="287">
        <v>0</v>
      </c>
      <c r="J260" s="287">
        <v>0</v>
      </c>
      <c r="K260" s="287">
        <v>0</v>
      </c>
      <c r="L260" s="287">
        <v>0</v>
      </c>
      <c r="M260" s="285">
        <f t="shared" si="33"/>
        <v>0</v>
      </c>
      <c r="N260" s="307"/>
    </row>
    <row r="261" spans="1:14" customFormat="1" ht="25.5" customHeight="1">
      <c r="A261" s="308">
        <v>522</v>
      </c>
      <c r="B261" s="302" t="s">
        <v>596</v>
      </c>
      <c r="C261" s="287">
        <v>0</v>
      </c>
      <c r="D261" s="287">
        <v>0</v>
      </c>
      <c r="E261" s="287">
        <v>0</v>
      </c>
      <c r="F261" s="287">
        <v>0</v>
      </c>
      <c r="G261" s="287">
        <v>0</v>
      </c>
      <c r="H261" s="287">
        <v>0</v>
      </c>
      <c r="I261" s="287">
        <v>0</v>
      </c>
      <c r="J261" s="287">
        <v>0</v>
      </c>
      <c r="K261" s="287">
        <v>0</v>
      </c>
      <c r="L261" s="287">
        <v>0</v>
      </c>
      <c r="M261" s="285">
        <f t="shared" si="33"/>
        <v>0</v>
      </c>
      <c r="N261" s="307"/>
    </row>
    <row r="262" spans="1:14" customFormat="1" ht="25.5" customHeight="1">
      <c r="A262" s="308">
        <v>523</v>
      </c>
      <c r="B262" s="302" t="s">
        <v>597</v>
      </c>
      <c r="C262" s="287">
        <v>3500</v>
      </c>
      <c r="D262" s="287">
        <v>0</v>
      </c>
      <c r="E262" s="287">
        <v>0</v>
      </c>
      <c r="F262" s="287">
        <v>0</v>
      </c>
      <c r="G262" s="287">
        <v>0</v>
      </c>
      <c r="H262" s="287">
        <v>0</v>
      </c>
      <c r="I262" s="287">
        <v>0</v>
      </c>
      <c r="J262" s="287">
        <v>0</v>
      </c>
      <c r="K262" s="287">
        <v>0</v>
      </c>
      <c r="L262" s="287">
        <v>0</v>
      </c>
      <c r="M262" s="285">
        <f t="shared" ref="M262:M325" si="45">SUM(C262:L262)</f>
        <v>3500</v>
      </c>
      <c r="N262" s="307"/>
    </row>
    <row r="263" spans="1:14" customFormat="1" ht="25.5" customHeight="1">
      <c r="A263" s="308">
        <v>529</v>
      </c>
      <c r="B263" s="302" t="s">
        <v>598</v>
      </c>
      <c r="C263" s="287">
        <v>0</v>
      </c>
      <c r="D263" s="287">
        <v>0</v>
      </c>
      <c r="E263" s="287">
        <v>0</v>
      </c>
      <c r="F263" s="287">
        <v>0</v>
      </c>
      <c r="G263" s="287">
        <v>0</v>
      </c>
      <c r="H263" s="287">
        <v>0</v>
      </c>
      <c r="I263" s="287">
        <v>0</v>
      </c>
      <c r="J263" s="287">
        <v>0</v>
      </c>
      <c r="K263" s="287">
        <v>0</v>
      </c>
      <c r="L263" s="287">
        <v>0</v>
      </c>
      <c r="M263" s="285">
        <f t="shared" si="45"/>
        <v>0</v>
      </c>
      <c r="N263" s="307"/>
    </row>
    <row r="264" spans="1:14" customFormat="1" ht="25.5" customHeight="1">
      <c r="A264" s="295">
        <v>5300</v>
      </c>
      <c r="B264" s="296" t="s">
        <v>599</v>
      </c>
      <c r="C264" s="284">
        <f t="shared" ref="C264:L264" si="46">SUM(C265:C266)</f>
        <v>0</v>
      </c>
      <c r="D264" s="284">
        <f>SUM(D265:D266)</f>
        <v>0</v>
      </c>
      <c r="E264" s="284">
        <f t="shared" si="46"/>
        <v>0</v>
      </c>
      <c r="F264" s="284">
        <f t="shared" si="46"/>
        <v>0</v>
      </c>
      <c r="G264" s="284">
        <f t="shared" si="46"/>
        <v>0</v>
      </c>
      <c r="H264" s="284">
        <f t="shared" si="46"/>
        <v>0</v>
      </c>
      <c r="I264" s="284">
        <f t="shared" si="46"/>
        <v>0</v>
      </c>
      <c r="J264" s="284">
        <f t="shared" si="46"/>
        <v>0</v>
      </c>
      <c r="K264" s="284">
        <f t="shared" si="46"/>
        <v>0</v>
      </c>
      <c r="L264" s="284">
        <f t="shared" si="46"/>
        <v>0</v>
      </c>
      <c r="M264" s="284">
        <f t="shared" si="45"/>
        <v>0</v>
      </c>
      <c r="N264" s="310"/>
    </row>
    <row r="265" spans="1:14" customFormat="1" ht="25.5" customHeight="1">
      <c r="A265" s="308">
        <v>531</v>
      </c>
      <c r="B265" s="302" t="s">
        <v>600</v>
      </c>
      <c r="C265" s="287">
        <v>0</v>
      </c>
      <c r="D265" s="287">
        <v>0</v>
      </c>
      <c r="E265" s="287">
        <v>0</v>
      </c>
      <c r="F265" s="287">
        <v>0</v>
      </c>
      <c r="G265" s="287">
        <v>0</v>
      </c>
      <c r="H265" s="287">
        <v>0</v>
      </c>
      <c r="I265" s="287">
        <v>0</v>
      </c>
      <c r="J265" s="287">
        <v>0</v>
      </c>
      <c r="K265" s="287">
        <v>0</v>
      </c>
      <c r="L265" s="287">
        <v>0</v>
      </c>
      <c r="M265" s="285">
        <f t="shared" si="45"/>
        <v>0</v>
      </c>
      <c r="N265" s="307"/>
    </row>
    <row r="266" spans="1:14" customFormat="1" ht="25.5" customHeight="1">
      <c r="A266" s="308">
        <v>532</v>
      </c>
      <c r="B266" s="302" t="s">
        <v>601</v>
      </c>
      <c r="C266" s="287">
        <v>0</v>
      </c>
      <c r="D266" s="287">
        <v>0</v>
      </c>
      <c r="E266" s="287">
        <v>0</v>
      </c>
      <c r="F266" s="287">
        <v>0</v>
      </c>
      <c r="G266" s="287">
        <v>0</v>
      </c>
      <c r="H266" s="287">
        <v>0</v>
      </c>
      <c r="I266" s="287">
        <v>0</v>
      </c>
      <c r="J266" s="287">
        <v>0</v>
      </c>
      <c r="K266" s="287">
        <v>0</v>
      </c>
      <c r="L266" s="287">
        <v>0</v>
      </c>
      <c r="M266" s="285">
        <f t="shared" si="45"/>
        <v>0</v>
      </c>
      <c r="N266" s="307"/>
    </row>
    <row r="267" spans="1:14" customFormat="1" ht="25.5" customHeight="1">
      <c r="A267" s="295">
        <v>5400</v>
      </c>
      <c r="B267" s="296" t="s">
        <v>602</v>
      </c>
      <c r="C267" s="284">
        <f t="shared" ref="C267:N267" si="47">SUM(C268:C273)</f>
        <v>0</v>
      </c>
      <c r="D267" s="284">
        <f>SUM(D268:D273)</f>
        <v>0</v>
      </c>
      <c r="E267" s="284">
        <f t="shared" si="47"/>
        <v>0</v>
      </c>
      <c r="F267" s="284">
        <f t="shared" si="47"/>
        <v>0</v>
      </c>
      <c r="G267" s="284">
        <f t="shared" si="47"/>
        <v>0</v>
      </c>
      <c r="H267" s="284">
        <f t="shared" si="47"/>
        <v>0</v>
      </c>
      <c r="I267" s="284">
        <f t="shared" si="47"/>
        <v>0</v>
      </c>
      <c r="J267" s="284">
        <f t="shared" si="47"/>
        <v>0</v>
      </c>
      <c r="K267" s="284">
        <f t="shared" si="47"/>
        <v>0</v>
      </c>
      <c r="L267" s="284">
        <f t="shared" si="47"/>
        <v>0</v>
      </c>
      <c r="M267" s="284">
        <f t="shared" si="45"/>
        <v>0</v>
      </c>
      <c r="N267" s="311">
        <f t="shared" si="47"/>
        <v>0</v>
      </c>
    </row>
    <row r="268" spans="1:14" customFormat="1" ht="25.5" customHeight="1">
      <c r="A268" s="308">
        <v>541</v>
      </c>
      <c r="B268" s="302" t="s">
        <v>603</v>
      </c>
      <c r="C268" s="287">
        <v>0</v>
      </c>
      <c r="D268" s="287">
        <v>0</v>
      </c>
      <c r="E268" s="287">
        <v>0</v>
      </c>
      <c r="F268" s="287">
        <v>0</v>
      </c>
      <c r="G268" s="287">
        <v>0</v>
      </c>
      <c r="H268" s="287">
        <v>0</v>
      </c>
      <c r="I268" s="287">
        <v>0</v>
      </c>
      <c r="J268" s="287">
        <v>0</v>
      </c>
      <c r="K268" s="287">
        <v>0</v>
      </c>
      <c r="L268" s="287">
        <v>0</v>
      </c>
      <c r="M268" s="285">
        <f t="shared" si="45"/>
        <v>0</v>
      </c>
      <c r="N268" s="307"/>
    </row>
    <row r="269" spans="1:14" customFormat="1" ht="25.5" customHeight="1">
      <c r="A269" s="308">
        <v>542</v>
      </c>
      <c r="B269" s="302" t="s">
        <v>604</v>
      </c>
      <c r="C269" s="287">
        <v>0</v>
      </c>
      <c r="D269" s="287">
        <v>0</v>
      </c>
      <c r="E269" s="287">
        <v>0</v>
      </c>
      <c r="F269" s="287">
        <v>0</v>
      </c>
      <c r="G269" s="287">
        <v>0</v>
      </c>
      <c r="H269" s="287">
        <v>0</v>
      </c>
      <c r="I269" s="287">
        <v>0</v>
      </c>
      <c r="J269" s="287">
        <v>0</v>
      </c>
      <c r="K269" s="287">
        <v>0</v>
      </c>
      <c r="L269" s="287">
        <v>0</v>
      </c>
      <c r="M269" s="285">
        <f t="shared" si="45"/>
        <v>0</v>
      </c>
      <c r="N269" s="307"/>
    </row>
    <row r="270" spans="1:14" customFormat="1" ht="25.5" customHeight="1">
      <c r="A270" s="308">
        <v>543</v>
      </c>
      <c r="B270" s="302" t="s">
        <v>605</v>
      </c>
      <c r="C270" s="287">
        <v>0</v>
      </c>
      <c r="D270" s="287">
        <v>0</v>
      </c>
      <c r="E270" s="287">
        <v>0</v>
      </c>
      <c r="F270" s="287">
        <v>0</v>
      </c>
      <c r="G270" s="287">
        <v>0</v>
      </c>
      <c r="H270" s="287">
        <v>0</v>
      </c>
      <c r="I270" s="287">
        <v>0</v>
      </c>
      <c r="J270" s="287">
        <v>0</v>
      </c>
      <c r="K270" s="287">
        <v>0</v>
      </c>
      <c r="L270" s="287">
        <v>0</v>
      </c>
      <c r="M270" s="285">
        <f t="shared" si="45"/>
        <v>0</v>
      </c>
      <c r="N270" s="307"/>
    </row>
    <row r="271" spans="1:14" customFormat="1" ht="25.5" customHeight="1">
      <c r="A271" s="308">
        <v>544</v>
      </c>
      <c r="B271" s="302" t="s">
        <v>606</v>
      </c>
      <c r="C271" s="287">
        <v>0</v>
      </c>
      <c r="D271" s="287">
        <v>0</v>
      </c>
      <c r="E271" s="287">
        <v>0</v>
      </c>
      <c r="F271" s="287">
        <v>0</v>
      </c>
      <c r="G271" s="287">
        <v>0</v>
      </c>
      <c r="H271" s="287">
        <v>0</v>
      </c>
      <c r="I271" s="287">
        <v>0</v>
      </c>
      <c r="J271" s="287">
        <v>0</v>
      </c>
      <c r="K271" s="287">
        <v>0</v>
      </c>
      <c r="L271" s="287">
        <v>0</v>
      </c>
      <c r="M271" s="285">
        <f t="shared" si="45"/>
        <v>0</v>
      </c>
      <c r="N271" s="307"/>
    </row>
    <row r="272" spans="1:14" customFormat="1" ht="25.5" customHeight="1">
      <c r="A272" s="308">
        <v>545</v>
      </c>
      <c r="B272" s="302" t="s">
        <v>607</v>
      </c>
      <c r="C272" s="287">
        <v>0</v>
      </c>
      <c r="D272" s="287">
        <v>0</v>
      </c>
      <c r="E272" s="287">
        <v>0</v>
      </c>
      <c r="F272" s="287">
        <v>0</v>
      </c>
      <c r="G272" s="287">
        <v>0</v>
      </c>
      <c r="H272" s="287">
        <v>0</v>
      </c>
      <c r="I272" s="287">
        <v>0</v>
      </c>
      <c r="J272" s="287">
        <v>0</v>
      </c>
      <c r="K272" s="287">
        <v>0</v>
      </c>
      <c r="L272" s="287">
        <v>0</v>
      </c>
      <c r="M272" s="285">
        <f t="shared" si="45"/>
        <v>0</v>
      </c>
      <c r="N272" s="307"/>
    </row>
    <row r="273" spans="1:14" customFormat="1" ht="25.5" customHeight="1">
      <c r="A273" s="308">
        <v>549</v>
      </c>
      <c r="B273" s="302" t="s">
        <v>608</v>
      </c>
      <c r="C273" s="287">
        <v>0</v>
      </c>
      <c r="D273" s="287">
        <v>0</v>
      </c>
      <c r="E273" s="287">
        <v>0</v>
      </c>
      <c r="F273" s="287">
        <v>0</v>
      </c>
      <c r="G273" s="287">
        <v>0</v>
      </c>
      <c r="H273" s="287">
        <v>0</v>
      </c>
      <c r="I273" s="287">
        <v>0</v>
      </c>
      <c r="J273" s="287">
        <v>0</v>
      </c>
      <c r="K273" s="287">
        <v>0</v>
      </c>
      <c r="L273" s="287">
        <v>0</v>
      </c>
      <c r="M273" s="285">
        <f t="shared" si="45"/>
        <v>0</v>
      </c>
      <c r="N273" s="307"/>
    </row>
    <row r="274" spans="1:14" customFormat="1" ht="25.5" customHeight="1">
      <c r="A274" s="295">
        <v>5500</v>
      </c>
      <c r="B274" s="296" t="s">
        <v>609</v>
      </c>
      <c r="C274" s="284">
        <f t="shared" ref="C274:N274" si="48">SUM(C275)</f>
        <v>0</v>
      </c>
      <c r="D274" s="284">
        <f t="shared" si="48"/>
        <v>0</v>
      </c>
      <c r="E274" s="284">
        <f t="shared" si="48"/>
        <v>0</v>
      </c>
      <c r="F274" s="284">
        <f t="shared" si="48"/>
        <v>0</v>
      </c>
      <c r="G274" s="284">
        <f t="shared" si="48"/>
        <v>0</v>
      </c>
      <c r="H274" s="284">
        <f t="shared" si="48"/>
        <v>0</v>
      </c>
      <c r="I274" s="284">
        <f t="shared" si="48"/>
        <v>0</v>
      </c>
      <c r="J274" s="284">
        <f t="shared" si="48"/>
        <v>0</v>
      </c>
      <c r="K274" s="284">
        <f t="shared" si="48"/>
        <v>0</v>
      </c>
      <c r="L274" s="284">
        <f t="shared" si="48"/>
        <v>0</v>
      </c>
      <c r="M274" s="284">
        <f t="shared" si="45"/>
        <v>0</v>
      </c>
      <c r="N274" s="311">
        <f t="shared" si="48"/>
        <v>0</v>
      </c>
    </row>
    <row r="275" spans="1:14" customFormat="1" ht="25.5" customHeight="1">
      <c r="A275" s="308">
        <v>551</v>
      </c>
      <c r="B275" s="302" t="s">
        <v>610</v>
      </c>
      <c r="C275" s="287">
        <v>0</v>
      </c>
      <c r="D275" s="287">
        <v>0</v>
      </c>
      <c r="E275" s="287">
        <v>0</v>
      </c>
      <c r="F275" s="287">
        <v>0</v>
      </c>
      <c r="G275" s="287">
        <v>0</v>
      </c>
      <c r="H275" s="287">
        <v>0</v>
      </c>
      <c r="I275" s="287">
        <v>0</v>
      </c>
      <c r="J275" s="287">
        <v>0</v>
      </c>
      <c r="K275" s="287">
        <v>0</v>
      </c>
      <c r="L275" s="287">
        <v>0</v>
      </c>
      <c r="M275" s="285">
        <f t="shared" si="45"/>
        <v>0</v>
      </c>
      <c r="N275" s="307"/>
    </row>
    <row r="276" spans="1:14" customFormat="1" ht="25.5" customHeight="1">
      <c r="A276" s="295">
        <v>5600</v>
      </c>
      <c r="B276" s="296" t="s">
        <v>611</v>
      </c>
      <c r="C276" s="284">
        <f t="shared" ref="C276:N276" si="49">SUM(C277:C284)</f>
        <v>0</v>
      </c>
      <c r="D276" s="284">
        <f>SUM(D277:D284)</f>
        <v>0</v>
      </c>
      <c r="E276" s="284">
        <f t="shared" si="49"/>
        <v>0</v>
      </c>
      <c r="F276" s="284">
        <f t="shared" si="49"/>
        <v>0</v>
      </c>
      <c r="G276" s="284">
        <f t="shared" si="49"/>
        <v>0</v>
      </c>
      <c r="H276" s="284">
        <f t="shared" si="49"/>
        <v>0</v>
      </c>
      <c r="I276" s="284">
        <f t="shared" si="49"/>
        <v>0</v>
      </c>
      <c r="J276" s="284">
        <f t="shared" si="49"/>
        <v>0</v>
      </c>
      <c r="K276" s="284">
        <f t="shared" si="49"/>
        <v>0</v>
      </c>
      <c r="L276" s="284">
        <f t="shared" si="49"/>
        <v>0</v>
      </c>
      <c r="M276" s="284">
        <f t="shared" si="45"/>
        <v>0</v>
      </c>
      <c r="N276" s="311">
        <f t="shared" si="49"/>
        <v>0</v>
      </c>
    </row>
    <row r="277" spans="1:14" customFormat="1" ht="25.5" customHeight="1">
      <c r="A277" s="308">
        <v>561</v>
      </c>
      <c r="B277" s="302" t="s">
        <v>612</v>
      </c>
      <c r="C277" s="287">
        <v>0</v>
      </c>
      <c r="D277" s="287">
        <v>0</v>
      </c>
      <c r="E277" s="287">
        <v>0</v>
      </c>
      <c r="F277" s="287">
        <v>0</v>
      </c>
      <c r="G277" s="287">
        <v>0</v>
      </c>
      <c r="H277" s="287">
        <v>0</v>
      </c>
      <c r="I277" s="287">
        <v>0</v>
      </c>
      <c r="J277" s="287">
        <v>0</v>
      </c>
      <c r="K277" s="287">
        <v>0</v>
      </c>
      <c r="L277" s="287">
        <v>0</v>
      </c>
      <c r="M277" s="285">
        <f t="shared" si="45"/>
        <v>0</v>
      </c>
      <c r="N277" s="307"/>
    </row>
    <row r="278" spans="1:14" customFormat="1" ht="25.5" customHeight="1">
      <c r="A278" s="308">
        <v>562</v>
      </c>
      <c r="B278" s="302" t="s">
        <v>613</v>
      </c>
      <c r="C278" s="287">
        <v>0</v>
      </c>
      <c r="D278" s="287">
        <v>0</v>
      </c>
      <c r="E278" s="287">
        <v>0</v>
      </c>
      <c r="F278" s="287">
        <v>0</v>
      </c>
      <c r="G278" s="287">
        <v>0</v>
      </c>
      <c r="H278" s="287">
        <v>0</v>
      </c>
      <c r="I278" s="287">
        <v>0</v>
      </c>
      <c r="J278" s="287">
        <v>0</v>
      </c>
      <c r="K278" s="287">
        <v>0</v>
      </c>
      <c r="L278" s="287">
        <v>0</v>
      </c>
      <c r="M278" s="285">
        <f t="shared" si="45"/>
        <v>0</v>
      </c>
      <c r="N278" s="307"/>
    </row>
    <row r="279" spans="1:14" customFormat="1" ht="25.5" customHeight="1">
      <c r="A279" s="308">
        <v>563</v>
      </c>
      <c r="B279" s="302" t="s">
        <v>614</v>
      </c>
      <c r="C279" s="287">
        <v>0</v>
      </c>
      <c r="D279" s="287">
        <v>0</v>
      </c>
      <c r="E279" s="287">
        <v>0</v>
      </c>
      <c r="F279" s="287">
        <v>0</v>
      </c>
      <c r="G279" s="287">
        <v>0</v>
      </c>
      <c r="H279" s="287">
        <v>0</v>
      </c>
      <c r="I279" s="287">
        <v>0</v>
      </c>
      <c r="J279" s="287">
        <v>0</v>
      </c>
      <c r="K279" s="287">
        <v>0</v>
      </c>
      <c r="L279" s="287">
        <v>0</v>
      </c>
      <c r="M279" s="285">
        <f t="shared" si="45"/>
        <v>0</v>
      </c>
      <c r="N279" s="307"/>
    </row>
    <row r="280" spans="1:14" customFormat="1" ht="29.25" customHeight="1">
      <c r="A280" s="308">
        <v>564</v>
      </c>
      <c r="B280" s="302" t="s">
        <v>615</v>
      </c>
      <c r="C280" s="287">
        <v>0</v>
      </c>
      <c r="D280" s="287">
        <v>0</v>
      </c>
      <c r="E280" s="287">
        <v>0</v>
      </c>
      <c r="F280" s="287">
        <v>0</v>
      </c>
      <c r="G280" s="287">
        <v>0</v>
      </c>
      <c r="H280" s="287">
        <v>0</v>
      </c>
      <c r="I280" s="287">
        <v>0</v>
      </c>
      <c r="J280" s="287">
        <v>0</v>
      </c>
      <c r="K280" s="287">
        <v>0</v>
      </c>
      <c r="L280" s="287">
        <v>0</v>
      </c>
      <c r="M280" s="285">
        <f t="shared" si="45"/>
        <v>0</v>
      </c>
      <c r="N280" s="307"/>
    </row>
    <row r="281" spans="1:14" customFormat="1" ht="25.5" customHeight="1">
      <c r="A281" s="308">
        <v>565</v>
      </c>
      <c r="B281" s="302" t="s">
        <v>616</v>
      </c>
      <c r="C281" s="287">
        <v>0</v>
      </c>
      <c r="D281" s="287">
        <v>0</v>
      </c>
      <c r="E281" s="287">
        <v>0</v>
      </c>
      <c r="F281" s="287">
        <v>0</v>
      </c>
      <c r="G281" s="287">
        <v>0</v>
      </c>
      <c r="H281" s="287">
        <v>0</v>
      </c>
      <c r="I281" s="287">
        <v>0</v>
      </c>
      <c r="J281" s="287">
        <v>0</v>
      </c>
      <c r="K281" s="287">
        <v>0</v>
      </c>
      <c r="L281" s="287">
        <v>0</v>
      </c>
      <c r="M281" s="285">
        <f t="shared" si="45"/>
        <v>0</v>
      </c>
      <c r="N281" s="307"/>
    </row>
    <row r="282" spans="1:14" customFormat="1" ht="27.75" customHeight="1">
      <c r="A282" s="308">
        <v>566</v>
      </c>
      <c r="B282" s="302" t="s">
        <v>617</v>
      </c>
      <c r="C282" s="287">
        <v>0</v>
      </c>
      <c r="D282" s="287">
        <v>0</v>
      </c>
      <c r="E282" s="287">
        <v>0</v>
      </c>
      <c r="F282" s="287">
        <v>0</v>
      </c>
      <c r="G282" s="287">
        <v>0</v>
      </c>
      <c r="H282" s="287">
        <v>0</v>
      </c>
      <c r="I282" s="287">
        <v>0</v>
      </c>
      <c r="J282" s="287">
        <v>0</v>
      </c>
      <c r="K282" s="287">
        <v>0</v>
      </c>
      <c r="L282" s="287">
        <v>0</v>
      </c>
      <c r="M282" s="285">
        <f t="shared" si="45"/>
        <v>0</v>
      </c>
      <c r="N282" s="307"/>
    </row>
    <row r="283" spans="1:14" customFormat="1" ht="25.5" customHeight="1">
      <c r="A283" s="308">
        <v>567</v>
      </c>
      <c r="B283" s="302" t="s">
        <v>618</v>
      </c>
      <c r="C283" s="287">
        <v>0</v>
      </c>
      <c r="D283" s="287">
        <v>0</v>
      </c>
      <c r="E283" s="287">
        <v>0</v>
      </c>
      <c r="F283" s="287">
        <v>0</v>
      </c>
      <c r="G283" s="287">
        <v>0</v>
      </c>
      <c r="H283" s="287">
        <v>0</v>
      </c>
      <c r="I283" s="287">
        <v>0</v>
      </c>
      <c r="J283" s="287">
        <v>0</v>
      </c>
      <c r="K283" s="287">
        <v>0</v>
      </c>
      <c r="L283" s="287">
        <v>0</v>
      </c>
      <c r="M283" s="285">
        <f t="shared" si="45"/>
        <v>0</v>
      </c>
      <c r="N283" s="307"/>
    </row>
    <row r="284" spans="1:14" customFormat="1" ht="25.5" customHeight="1">
      <c r="A284" s="308">
        <v>569</v>
      </c>
      <c r="B284" s="302" t="s">
        <v>619</v>
      </c>
      <c r="C284" s="287">
        <v>0</v>
      </c>
      <c r="D284" s="287">
        <v>0</v>
      </c>
      <c r="E284" s="287">
        <v>0</v>
      </c>
      <c r="F284" s="287">
        <v>0</v>
      </c>
      <c r="G284" s="287">
        <v>0</v>
      </c>
      <c r="H284" s="287">
        <v>0</v>
      </c>
      <c r="I284" s="287">
        <v>0</v>
      </c>
      <c r="J284" s="287">
        <v>0</v>
      </c>
      <c r="K284" s="287">
        <v>0</v>
      </c>
      <c r="L284" s="287">
        <v>0</v>
      </c>
      <c r="M284" s="285">
        <f t="shared" si="45"/>
        <v>0</v>
      </c>
      <c r="N284" s="307"/>
    </row>
    <row r="285" spans="1:14" customFormat="1" ht="25.5" customHeight="1">
      <c r="A285" s="295">
        <v>5700</v>
      </c>
      <c r="B285" s="296" t="s">
        <v>620</v>
      </c>
      <c r="C285" s="284">
        <f t="shared" ref="C285:N285" si="50">SUM(C286:C294)</f>
        <v>0</v>
      </c>
      <c r="D285" s="284">
        <f>SUM(D286:D294)</f>
        <v>0</v>
      </c>
      <c r="E285" s="284">
        <f t="shared" si="50"/>
        <v>0</v>
      </c>
      <c r="F285" s="284">
        <f t="shared" si="50"/>
        <v>0</v>
      </c>
      <c r="G285" s="284">
        <f t="shared" si="50"/>
        <v>0</v>
      </c>
      <c r="H285" s="284">
        <f t="shared" si="50"/>
        <v>0</v>
      </c>
      <c r="I285" s="284">
        <f t="shared" si="50"/>
        <v>0</v>
      </c>
      <c r="J285" s="284">
        <f t="shared" si="50"/>
        <v>0</v>
      </c>
      <c r="K285" s="284">
        <f t="shared" si="50"/>
        <v>0</v>
      </c>
      <c r="L285" s="284">
        <f t="shared" si="50"/>
        <v>0</v>
      </c>
      <c r="M285" s="284">
        <f t="shared" si="45"/>
        <v>0</v>
      </c>
      <c r="N285" s="311">
        <f t="shared" si="50"/>
        <v>0</v>
      </c>
    </row>
    <row r="286" spans="1:14" customFormat="1" ht="25.5" customHeight="1">
      <c r="A286" s="308">
        <v>571</v>
      </c>
      <c r="B286" s="302" t="s">
        <v>621</v>
      </c>
      <c r="C286" s="287">
        <v>0</v>
      </c>
      <c r="D286" s="287">
        <v>0</v>
      </c>
      <c r="E286" s="287">
        <v>0</v>
      </c>
      <c r="F286" s="287">
        <v>0</v>
      </c>
      <c r="G286" s="287">
        <v>0</v>
      </c>
      <c r="H286" s="287">
        <v>0</v>
      </c>
      <c r="I286" s="287">
        <v>0</v>
      </c>
      <c r="J286" s="287">
        <v>0</v>
      </c>
      <c r="K286" s="287">
        <v>0</v>
      </c>
      <c r="L286" s="287">
        <v>0</v>
      </c>
      <c r="M286" s="285">
        <f t="shared" si="45"/>
        <v>0</v>
      </c>
      <c r="N286" s="307"/>
    </row>
    <row r="287" spans="1:14" customFormat="1" ht="25.5" customHeight="1">
      <c r="A287" s="308">
        <v>572</v>
      </c>
      <c r="B287" s="302" t="s">
        <v>622</v>
      </c>
      <c r="C287" s="287">
        <v>0</v>
      </c>
      <c r="D287" s="287">
        <v>0</v>
      </c>
      <c r="E287" s="287">
        <v>0</v>
      </c>
      <c r="F287" s="287">
        <v>0</v>
      </c>
      <c r="G287" s="287">
        <v>0</v>
      </c>
      <c r="H287" s="287">
        <v>0</v>
      </c>
      <c r="I287" s="287">
        <v>0</v>
      </c>
      <c r="J287" s="287">
        <v>0</v>
      </c>
      <c r="K287" s="287">
        <v>0</v>
      </c>
      <c r="L287" s="287">
        <v>0</v>
      </c>
      <c r="M287" s="285">
        <f t="shared" si="45"/>
        <v>0</v>
      </c>
      <c r="N287" s="307"/>
    </row>
    <row r="288" spans="1:14" customFormat="1" ht="25.5" customHeight="1">
      <c r="A288" s="308">
        <v>573</v>
      </c>
      <c r="B288" s="302" t="s">
        <v>623</v>
      </c>
      <c r="C288" s="287">
        <v>0</v>
      </c>
      <c r="D288" s="287">
        <v>0</v>
      </c>
      <c r="E288" s="287">
        <v>0</v>
      </c>
      <c r="F288" s="287">
        <v>0</v>
      </c>
      <c r="G288" s="287">
        <v>0</v>
      </c>
      <c r="H288" s="287">
        <v>0</v>
      </c>
      <c r="I288" s="287">
        <v>0</v>
      </c>
      <c r="J288" s="287">
        <v>0</v>
      </c>
      <c r="K288" s="287">
        <v>0</v>
      </c>
      <c r="L288" s="287">
        <v>0</v>
      </c>
      <c r="M288" s="285">
        <f t="shared" si="45"/>
        <v>0</v>
      </c>
      <c r="N288" s="307"/>
    </row>
    <row r="289" spans="1:14" customFormat="1" ht="25.5" customHeight="1">
      <c r="A289" s="308">
        <v>574</v>
      </c>
      <c r="B289" s="302" t="s">
        <v>624</v>
      </c>
      <c r="C289" s="287">
        <v>0</v>
      </c>
      <c r="D289" s="287">
        <v>0</v>
      </c>
      <c r="E289" s="287">
        <v>0</v>
      </c>
      <c r="F289" s="287">
        <v>0</v>
      </c>
      <c r="G289" s="287">
        <v>0</v>
      </c>
      <c r="H289" s="287">
        <v>0</v>
      </c>
      <c r="I289" s="287">
        <v>0</v>
      </c>
      <c r="J289" s="287">
        <v>0</v>
      </c>
      <c r="K289" s="287">
        <v>0</v>
      </c>
      <c r="L289" s="287">
        <v>0</v>
      </c>
      <c r="M289" s="285">
        <f t="shared" si="45"/>
        <v>0</v>
      </c>
      <c r="N289" s="307"/>
    </row>
    <row r="290" spans="1:14" customFormat="1" ht="25.5" customHeight="1">
      <c r="A290" s="308">
        <v>575</v>
      </c>
      <c r="B290" s="302" t="s">
        <v>625</v>
      </c>
      <c r="C290" s="287">
        <v>0</v>
      </c>
      <c r="D290" s="287">
        <v>0</v>
      </c>
      <c r="E290" s="287">
        <v>0</v>
      </c>
      <c r="F290" s="287">
        <v>0</v>
      </c>
      <c r="G290" s="287">
        <v>0</v>
      </c>
      <c r="H290" s="287">
        <v>0</v>
      </c>
      <c r="I290" s="287">
        <v>0</v>
      </c>
      <c r="J290" s="287">
        <v>0</v>
      </c>
      <c r="K290" s="287">
        <v>0</v>
      </c>
      <c r="L290" s="287">
        <v>0</v>
      </c>
      <c r="M290" s="285">
        <f t="shared" si="45"/>
        <v>0</v>
      </c>
      <c r="N290" s="307"/>
    </row>
    <row r="291" spans="1:14" customFormat="1" ht="25.5" customHeight="1">
      <c r="A291" s="308">
        <v>576</v>
      </c>
      <c r="B291" s="302" t="s">
        <v>626</v>
      </c>
      <c r="C291" s="287">
        <v>0</v>
      </c>
      <c r="D291" s="287">
        <v>0</v>
      </c>
      <c r="E291" s="287">
        <v>0</v>
      </c>
      <c r="F291" s="287">
        <v>0</v>
      </c>
      <c r="G291" s="287">
        <v>0</v>
      </c>
      <c r="H291" s="287">
        <v>0</v>
      </c>
      <c r="I291" s="287">
        <v>0</v>
      </c>
      <c r="J291" s="287">
        <v>0</v>
      </c>
      <c r="K291" s="287">
        <v>0</v>
      </c>
      <c r="L291" s="287">
        <v>0</v>
      </c>
      <c r="M291" s="285">
        <f t="shared" si="45"/>
        <v>0</v>
      </c>
      <c r="N291" s="307"/>
    </row>
    <row r="292" spans="1:14" customFormat="1" ht="25.5" customHeight="1">
      <c r="A292" s="308">
        <v>577</v>
      </c>
      <c r="B292" s="302" t="s">
        <v>627</v>
      </c>
      <c r="C292" s="287">
        <v>0</v>
      </c>
      <c r="D292" s="287">
        <v>0</v>
      </c>
      <c r="E292" s="287">
        <v>0</v>
      </c>
      <c r="F292" s="287">
        <v>0</v>
      </c>
      <c r="G292" s="287">
        <v>0</v>
      </c>
      <c r="H292" s="287">
        <v>0</v>
      </c>
      <c r="I292" s="287">
        <v>0</v>
      </c>
      <c r="J292" s="287">
        <v>0</v>
      </c>
      <c r="K292" s="287">
        <v>0</v>
      </c>
      <c r="L292" s="287">
        <v>0</v>
      </c>
      <c r="M292" s="285">
        <f t="shared" si="45"/>
        <v>0</v>
      </c>
      <c r="N292" s="307"/>
    </row>
    <row r="293" spans="1:14" customFormat="1" ht="25.5" customHeight="1">
      <c r="A293" s="308">
        <v>578</v>
      </c>
      <c r="B293" s="302" t="s">
        <v>628</v>
      </c>
      <c r="C293" s="287">
        <v>0</v>
      </c>
      <c r="D293" s="287">
        <v>0</v>
      </c>
      <c r="E293" s="287">
        <v>0</v>
      </c>
      <c r="F293" s="287">
        <v>0</v>
      </c>
      <c r="G293" s="287">
        <v>0</v>
      </c>
      <c r="H293" s="287">
        <v>0</v>
      </c>
      <c r="I293" s="287">
        <v>0</v>
      </c>
      <c r="J293" s="287">
        <v>0</v>
      </c>
      <c r="K293" s="287">
        <v>0</v>
      </c>
      <c r="L293" s="287">
        <v>0</v>
      </c>
      <c r="M293" s="285">
        <f t="shared" si="45"/>
        <v>0</v>
      </c>
      <c r="N293" s="307"/>
    </row>
    <row r="294" spans="1:14" customFormat="1" ht="25.5" customHeight="1">
      <c r="A294" s="308">
        <v>579</v>
      </c>
      <c r="B294" s="302" t="s">
        <v>629</v>
      </c>
      <c r="C294" s="287">
        <v>0</v>
      </c>
      <c r="D294" s="287">
        <v>0</v>
      </c>
      <c r="E294" s="287">
        <v>0</v>
      </c>
      <c r="F294" s="287">
        <v>0</v>
      </c>
      <c r="G294" s="287">
        <v>0</v>
      </c>
      <c r="H294" s="287">
        <v>0</v>
      </c>
      <c r="I294" s="287">
        <v>0</v>
      </c>
      <c r="J294" s="287">
        <v>0</v>
      </c>
      <c r="K294" s="287">
        <v>0</v>
      </c>
      <c r="L294" s="287">
        <v>0</v>
      </c>
      <c r="M294" s="285">
        <f t="shared" si="45"/>
        <v>0</v>
      </c>
      <c r="N294" s="307"/>
    </row>
    <row r="295" spans="1:14" customFormat="1" ht="25.5" customHeight="1">
      <c r="A295" s="295">
        <v>5800</v>
      </c>
      <c r="B295" s="296" t="s">
        <v>630</v>
      </c>
      <c r="C295" s="284">
        <f t="shared" ref="C295:N295" si="51">SUM(C296:C299)</f>
        <v>0</v>
      </c>
      <c r="D295" s="284">
        <f>SUM(D296:D299)</f>
        <v>0</v>
      </c>
      <c r="E295" s="284">
        <f t="shared" si="51"/>
        <v>0</v>
      </c>
      <c r="F295" s="284">
        <f t="shared" si="51"/>
        <v>0</v>
      </c>
      <c r="G295" s="284">
        <f t="shared" si="51"/>
        <v>0</v>
      </c>
      <c r="H295" s="284">
        <f t="shared" si="51"/>
        <v>0</v>
      </c>
      <c r="I295" s="284">
        <f t="shared" si="51"/>
        <v>0</v>
      </c>
      <c r="J295" s="284">
        <f t="shared" si="51"/>
        <v>0</v>
      </c>
      <c r="K295" s="284">
        <f t="shared" si="51"/>
        <v>0</v>
      </c>
      <c r="L295" s="284">
        <f t="shared" si="51"/>
        <v>0</v>
      </c>
      <c r="M295" s="284">
        <f t="shared" si="45"/>
        <v>0</v>
      </c>
      <c r="N295" s="311">
        <f t="shared" si="51"/>
        <v>0</v>
      </c>
    </row>
    <row r="296" spans="1:14" customFormat="1" ht="25.5" customHeight="1">
      <c r="A296" s="308">
        <v>581</v>
      </c>
      <c r="B296" s="302" t="s">
        <v>631</v>
      </c>
      <c r="C296" s="287">
        <v>0</v>
      </c>
      <c r="D296" s="287">
        <v>0</v>
      </c>
      <c r="E296" s="287">
        <v>0</v>
      </c>
      <c r="F296" s="287">
        <v>0</v>
      </c>
      <c r="G296" s="287">
        <v>0</v>
      </c>
      <c r="H296" s="287">
        <v>0</v>
      </c>
      <c r="I296" s="287">
        <v>0</v>
      </c>
      <c r="J296" s="287">
        <v>0</v>
      </c>
      <c r="K296" s="287">
        <v>0</v>
      </c>
      <c r="L296" s="287">
        <v>0</v>
      </c>
      <c r="M296" s="285">
        <f t="shared" si="45"/>
        <v>0</v>
      </c>
      <c r="N296" s="307"/>
    </row>
    <row r="297" spans="1:14" customFormat="1" ht="25.5" customHeight="1">
      <c r="A297" s="308">
        <v>582</v>
      </c>
      <c r="B297" s="302" t="s">
        <v>632</v>
      </c>
      <c r="C297" s="287">
        <v>0</v>
      </c>
      <c r="D297" s="287">
        <v>0</v>
      </c>
      <c r="E297" s="287">
        <v>0</v>
      </c>
      <c r="F297" s="287">
        <v>0</v>
      </c>
      <c r="G297" s="287">
        <v>0</v>
      </c>
      <c r="H297" s="287">
        <v>0</v>
      </c>
      <c r="I297" s="287">
        <v>0</v>
      </c>
      <c r="J297" s="287">
        <v>0</v>
      </c>
      <c r="K297" s="287">
        <v>0</v>
      </c>
      <c r="L297" s="287">
        <v>0</v>
      </c>
      <c r="M297" s="285">
        <f t="shared" si="45"/>
        <v>0</v>
      </c>
      <c r="N297" s="307"/>
    </row>
    <row r="298" spans="1:14" customFormat="1" ht="25.5" customHeight="1">
      <c r="A298" s="308">
        <v>583</v>
      </c>
      <c r="B298" s="302" t="s">
        <v>633</v>
      </c>
      <c r="C298" s="287">
        <v>0</v>
      </c>
      <c r="D298" s="287">
        <v>0</v>
      </c>
      <c r="E298" s="287">
        <v>0</v>
      </c>
      <c r="F298" s="287">
        <v>0</v>
      </c>
      <c r="G298" s="287">
        <v>0</v>
      </c>
      <c r="H298" s="287">
        <v>0</v>
      </c>
      <c r="I298" s="287">
        <v>0</v>
      </c>
      <c r="J298" s="287">
        <v>0</v>
      </c>
      <c r="K298" s="287">
        <v>0</v>
      </c>
      <c r="L298" s="287">
        <v>0</v>
      </c>
      <c r="M298" s="285">
        <f t="shared" si="45"/>
        <v>0</v>
      </c>
      <c r="N298" s="307"/>
    </row>
    <row r="299" spans="1:14" customFormat="1" ht="25.5" customHeight="1">
      <c r="A299" s="308">
        <v>589</v>
      </c>
      <c r="B299" s="302" t="s">
        <v>634</v>
      </c>
      <c r="C299" s="287">
        <v>0</v>
      </c>
      <c r="D299" s="287">
        <v>0</v>
      </c>
      <c r="E299" s="287">
        <v>0</v>
      </c>
      <c r="F299" s="287">
        <v>0</v>
      </c>
      <c r="G299" s="287">
        <v>0</v>
      </c>
      <c r="H299" s="287">
        <v>0</v>
      </c>
      <c r="I299" s="287">
        <v>0</v>
      </c>
      <c r="J299" s="287">
        <v>0</v>
      </c>
      <c r="K299" s="287">
        <v>0</v>
      </c>
      <c r="L299" s="287">
        <v>0</v>
      </c>
      <c r="M299" s="285">
        <f t="shared" si="45"/>
        <v>0</v>
      </c>
      <c r="N299" s="307"/>
    </row>
    <row r="300" spans="1:14" customFormat="1" ht="25.5" customHeight="1">
      <c r="A300" s="295">
        <v>5900</v>
      </c>
      <c r="B300" s="296" t="s">
        <v>635</v>
      </c>
      <c r="C300" s="284">
        <f t="shared" ref="C300:N300" si="52">SUM(C301:C309)</f>
        <v>0</v>
      </c>
      <c r="D300" s="284">
        <f>SUM(D301:D309)</f>
        <v>0</v>
      </c>
      <c r="E300" s="284">
        <f t="shared" si="52"/>
        <v>0</v>
      </c>
      <c r="F300" s="284">
        <f t="shared" si="52"/>
        <v>0</v>
      </c>
      <c r="G300" s="284">
        <f t="shared" si="52"/>
        <v>0</v>
      </c>
      <c r="H300" s="284">
        <f t="shared" si="52"/>
        <v>0</v>
      </c>
      <c r="I300" s="284">
        <f t="shared" si="52"/>
        <v>0</v>
      </c>
      <c r="J300" s="284">
        <f t="shared" si="52"/>
        <v>0</v>
      </c>
      <c r="K300" s="284">
        <f t="shared" si="52"/>
        <v>0</v>
      </c>
      <c r="L300" s="284">
        <f t="shared" si="52"/>
        <v>0</v>
      </c>
      <c r="M300" s="284">
        <f t="shared" si="45"/>
        <v>0</v>
      </c>
      <c r="N300" s="311">
        <f t="shared" si="52"/>
        <v>0</v>
      </c>
    </row>
    <row r="301" spans="1:14" customFormat="1" ht="25.5" customHeight="1">
      <c r="A301" s="308">
        <v>591</v>
      </c>
      <c r="B301" s="302" t="s">
        <v>636</v>
      </c>
      <c r="C301" s="287">
        <v>0</v>
      </c>
      <c r="D301" s="287">
        <v>0</v>
      </c>
      <c r="E301" s="287">
        <v>0</v>
      </c>
      <c r="F301" s="287">
        <v>0</v>
      </c>
      <c r="G301" s="287">
        <v>0</v>
      </c>
      <c r="H301" s="287">
        <v>0</v>
      </c>
      <c r="I301" s="287">
        <v>0</v>
      </c>
      <c r="J301" s="287">
        <v>0</v>
      </c>
      <c r="K301" s="287">
        <v>0</v>
      </c>
      <c r="L301" s="287">
        <v>0</v>
      </c>
      <c r="M301" s="285">
        <f t="shared" si="45"/>
        <v>0</v>
      </c>
      <c r="N301" s="307"/>
    </row>
    <row r="302" spans="1:14" customFormat="1" ht="25.5" customHeight="1">
      <c r="A302" s="308">
        <v>592</v>
      </c>
      <c r="B302" s="302" t="s">
        <v>637</v>
      </c>
      <c r="C302" s="287">
        <v>0</v>
      </c>
      <c r="D302" s="287">
        <v>0</v>
      </c>
      <c r="E302" s="287">
        <v>0</v>
      </c>
      <c r="F302" s="287">
        <v>0</v>
      </c>
      <c r="G302" s="287">
        <v>0</v>
      </c>
      <c r="H302" s="287">
        <v>0</v>
      </c>
      <c r="I302" s="287">
        <v>0</v>
      </c>
      <c r="J302" s="287">
        <v>0</v>
      </c>
      <c r="K302" s="287">
        <v>0</v>
      </c>
      <c r="L302" s="287">
        <v>0</v>
      </c>
      <c r="M302" s="285">
        <f t="shared" si="45"/>
        <v>0</v>
      </c>
      <c r="N302" s="307"/>
    </row>
    <row r="303" spans="1:14" customFormat="1" ht="25.5" customHeight="1">
      <c r="A303" s="308">
        <v>593</v>
      </c>
      <c r="B303" s="302" t="s">
        <v>638</v>
      </c>
      <c r="C303" s="287">
        <v>0</v>
      </c>
      <c r="D303" s="287">
        <v>0</v>
      </c>
      <c r="E303" s="287">
        <v>0</v>
      </c>
      <c r="F303" s="287">
        <v>0</v>
      </c>
      <c r="G303" s="287">
        <v>0</v>
      </c>
      <c r="H303" s="287">
        <v>0</v>
      </c>
      <c r="I303" s="287">
        <v>0</v>
      </c>
      <c r="J303" s="287">
        <v>0</v>
      </c>
      <c r="K303" s="287">
        <v>0</v>
      </c>
      <c r="L303" s="287">
        <v>0</v>
      </c>
      <c r="M303" s="285">
        <f t="shared" si="45"/>
        <v>0</v>
      </c>
      <c r="N303" s="307"/>
    </row>
    <row r="304" spans="1:14" customFormat="1" ht="25.5" customHeight="1">
      <c r="A304" s="308">
        <v>594</v>
      </c>
      <c r="B304" s="302" t="s">
        <v>2</v>
      </c>
      <c r="C304" s="287">
        <v>0</v>
      </c>
      <c r="D304" s="287">
        <v>0</v>
      </c>
      <c r="E304" s="287">
        <v>0</v>
      </c>
      <c r="F304" s="287">
        <v>0</v>
      </c>
      <c r="G304" s="287">
        <v>0</v>
      </c>
      <c r="H304" s="287">
        <v>0</v>
      </c>
      <c r="I304" s="287">
        <v>0</v>
      </c>
      <c r="J304" s="287">
        <v>0</v>
      </c>
      <c r="K304" s="287">
        <v>0</v>
      </c>
      <c r="L304" s="287">
        <v>0</v>
      </c>
      <c r="M304" s="285">
        <f t="shared" si="45"/>
        <v>0</v>
      </c>
      <c r="N304" s="307"/>
    </row>
    <row r="305" spans="1:14" customFormat="1" ht="25.5" customHeight="1">
      <c r="A305" s="308">
        <v>595</v>
      </c>
      <c r="B305" s="302" t="s">
        <v>639</v>
      </c>
      <c r="C305" s="287">
        <v>0</v>
      </c>
      <c r="D305" s="287">
        <v>0</v>
      </c>
      <c r="E305" s="287">
        <v>0</v>
      </c>
      <c r="F305" s="287">
        <v>0</v>
      </c>
      <c r="G305" s="287">
        <v>0</v>
      </c>
      <c r="H305" s="287">
        <v>0</v>
      </c>
      <c r="I305" s="287">
        <v>0</v>
      </c>
      <c r="J305" s="287">
        <v>0</v>
      </c>
      <c r="K305" s="287">
        <v>0</v>
      </c>
      <c r="L305" s="287">
        <v>0</v>
      </c>
      <c r="M305" s="285">
        <f t="shared" si="45"/>
        <v>0</v>
      </c>
      <c r="N305" s="307"/>
    </row>
    <row r="306" spans="1:14" customFormat="1" ht="25.5" customHeight="1">
      <c r="A306" s="308">
        <v>596</v>
      </c>
      <c r="B306" s="302" t="s">
        <v>640</v>
      </c>
      <c r="C306" s="287">
        <v>0</v>
      </c>
      <c r="D306" s="287">
        <v>0</v>
      </c>
      <c r="E306" s="287">
        <v>0</v>
      </c>
      <c r="F306" s="287">
        <v>0</v>
      </c>
      <c r="G306" s="287">
        <v>0</v>
      </c>
      <c r="H306" s="287">
        <v>0</v>
      </c>
      <c r="I306" s="287">
        <v>0</v>
      </c>
      <c r="J306" s="287">
        <v>0</v>
      </c>
      <c r="K306" s="287">
        <v>0</v>
      </c>
      <c r="L306" s="287">
        <v>0</v>
      </c>
      <c r="M306" s="285">
        <f t="shared" si="45"/>
        <v>0</v>
      </c>
      <c r="N306" s="307"/>
    </row>
    <row r="307" spans="1:14" customFormat="1" ht="25.5" customHeight="1">
      <c r="A307" s="308">
        <v>597</v>
      </c>
      <c r="B307" s="302" t="s">
        <v>641</v>
      </c>
      <c r="C307" s="287">
        <v>0</v>
      </c>
      <c r="D307" s="287">
        <v>0</v>
      </c>
      <c r="E307" s="287">
        <v>0</v>
      </c>
      <c r="F307" s="287">
        <v>0</v>
      </c>
      <c r="G307" s="287">
        <v>0</v>
      </c>
      <c r="H307" s="287">
        <v>0</v>
      </c>
      <c r="I307" s="287">
        <v>0</v>
      </c>
      <c r="J307" s="287">
        <v>0</v>
      </c>
      <c r="K307" s="287">
        <v>0</v>
      </c>
      <c r="L307" s="287">
        <v>0</v>
      </c>
      <c r="M307" s="285">
        <f t="shared" si="45"/>
        <v>0</v>
      </c>
      <c r="N307" s="307"/>
    </row>
    <row r="308" spans="1:14" customFormat="1" ht="25.5" customHeight="1">
      <c r="A308" s="308">
        <v>598</v>
      </c>
      <c r="B308" s="302" t="s">
        <v>642</v>
      </c>
      <c r="C308" s="287">
        <v>0</v>
      </c>
      <c r="D308" s="287">
        <v>0</v>
      </c>
      <c r="E308" s="287">
        <v>0</v>
      </c>
      <c r="F308" s="287">
        <v>0</v>
      </c>
      <c r="G308" s="287">
        <v>0</v>
      </c>
      <c r="H308" s="287">
        <v>0</v>
      </c>
      <c r="I308" s="287">
        <v>0</v>
      </c>
      <c r="J308" s="287">
        <v>0</v>
      </c>
      <c r="K308" s="287">
        <v>0</v>
      </c>
      <c r="L308" s="287">
        <v>0</v>
      </c>
      <c r="M308" s="285">
        <f t="shared" si="45"/>
        <v>0</v>
      </c>
      <c r="N308" s="307"/>
    </row>
    <row r="309" spans="1:14" customFormat="1" ht="25.5" customHeight="1">
      <c r="A309" s="308">
        <v>599</v>
      </c>
      <c r="B309" s="302" t="s">
        <v>643</v>
      </c>
      <c r="C309" s="287">
        <v>0</v>
      </c>
      <c r="D309" s="287">
        <v>0</v>
      </c>
      <c r="E309" s="287">
        <v>0</v>
      </c>
      <c r="F309" s="287">
        <v>0</v>
      </c>
      <c r="G309" s="287">
        <v>0</v>
      </c>
      <c r="H309" s="287">
        <v>0</v>
      </c>
      <c r="I309" s="287">
        <v>0</v>
      </c>
      <c r="J309" s="287">
        <v>0</v>
      </c>
      <c r="K309" s="287">
        <v>0</v>
      </c>
      <c r="L309" s="287">
        <v>0</v>
      </c>
      <c r="M309" s="285">
        <f t="shared" si="45"/>
        <v>0</v>
      </c>
      <c r="N309" s="307"/>
    </row>
    <row r="310" spans="1:14" s="136" customFormat="1" ht="25.5" customHeight="1">
      <c r="A310" s="293">
        <v>6000</v>
      </c>
      <c r="B310" s="294" t="s">
        <v>94</v>
      </c>
      <c r="C310" s="283">
        <f t="shared" ref="C310:N310" si="53">C311+C320+C329</f>
        <v>50000</v>
      </c>
      <c r="D310" s="283">
        <f>D311+D320+D329</f>
        <v>0</v>
      </c>
      <c r="E310" s="283">
        <f t="shared" si="53"/>
        <v>0</v>
      </c>
      <c r="F310" s="283">
        <f t="shared" si="53"/>
        <v>0</v>
      </c>
      <c r="G310" s="283">
        <f t="shared" si="53"/>
        <v>0</v>
      </c>
      <c r="H310" s="283">
        <f t="shared" si="53"/>
        <v>0</v>
      </c>
      <c r="I310" s="283">
        <f t="shared" si="53"/>
        <v>0</v>
      </c>
      <c r="J310" s="283">
        <f t="shared" si="53"/>
        <v>0</v>
      </c>
      <c r="K310" s="283">
        <f t="shared" si="53"/>
        <v>0</v>
      </c>
      <c r="L310" s="283">
        <f t="shared" si="53"/>
        <v>0</v>
      </c>
      <c r="M310" s="283">
        <f t="shared" si="45"/>
        <v>50000</v>
      </c>
      <c r="N310" s="314">
        <f t="shared" si="53"/>
        <v>0</v>
      </c>
    </row>
    <row r="311" spans="1:14" customFormat="1" ht="25.5" customHeight="1">
      <c r="A311" s="295">
        <v>6100</v>
      </c>
      <c r="B311" s="296" t="s">
        <v>644</v>
      </c>
      <c r="C311" s="284">
        <f>SUM(C312:C319)</f>
        <v>50000</v>
      </c>
      <c r="D311" s="284">
        <f>SUM(D312:D319)</f>
        <v>0</v>
      </c>
      <c r="E311" s="284">
        <f t="shared" ref="E311:N311" si="54">SUM(E312:E319)</f>
        <v>0</v>
      </c>
      <c r="F311" s="284">
        <f t="shared" si="54"/>
        <v>0</v>
      </c>
      <c r="G311" s="284">
        <f t="shared" si="54"/>
        <v>0</v>
      </c>
      <c r="H311" s="284">
        <f t="shared" si="54"/>
        <v>0</v>
      </c>
      <c r="I311" s="284">
        <f t="shared" si="54"/>
        <v>0</v>
      </c>
      <c r="J311" s="284">
        <f t="shared" si="54"/>
        <v>0</v>
      </c>
      <c r="K311" s="284">
        <f t="shared" si="54"/>
        <v>0</v>
      </c>
      <c r="L311" s="284">
        <f t="shared" si="54"/>
        <v>0</v>
      </c>
      <c r="M311" s="284">
        <f t="shared" si="45"/>
        <v>50000</v>
      </c>
      <c r="N311" s="311">
        <f t="shared" si="54"/>
        <v>0</v>
      </c>
    </row>
    <row r="312" spans="1:14" customFormat="1" ht="25.5" customHeight="1">
      <c r="A312" s="308">
        <v>611</v>
      </c>
      <c r="B312" s="302" t="s">
        <v>645</v>
      </c>
      <c r="C312" s="287">
        <v>0</v>
      </c>
      <c r="D312" s="287">
        <v>0</v>
      </c>
      <c r="E312" s="287">
        <v>0</v>
      </c>
      <c r="F312" s="287">
        <v>0</v>
      </c>
      <c r="G312" s="287">
        <v>0</v>
      </c>
      <c r="H312" s="287">
        <v>0</v>
      </c>
      <c r="I312" s="287">
        <v>0</v>
      </c>
      <c r="J312" s="287">
        <v>0</v>
      </c>
      <c r="K312" s="287">
        <v>0</v>
      </c>
      <c r="L312" s="287">
        <v>0</v>
      </c>
      <c r="M312" s="285">
        <f t="shared" si="45"/>
        <v>0</v>
      </c>
      <c r="N312" s="307"/>
    </row>
    <row r="313" spans="1:14" customFormat="1" ht="25.5" customHeight="1">
      <c r="A313" s="308">
        <v>612</v>
      </c>
      <c r="B313" s="302" t="s">
        <v>646</v>
      </c>
      <c r="C313" s="287">
        <v>50000</v>
      </c>
      <c r="D313" s="287">
        <v>0</v>
      </c>
      <c r="E313" s="287">
        <v>0</v>
      </c>
      <c r="F313" s="287">
        <v>0</v>
      </c>
      <c r="G313" s="287">
        <v>0</v>
      </c>
      <c r="H313" s="287">
        <v>0</v>
      </c>
      <c r="I313" s="287">
        <v>0</v>
      </c>
      <c r="J313" s="287">
        <v>0</v>
      </c>
      <c r="K313" s="287">
        <v>0</v>
      </c>
      <c r="L313" s="287">
        <v>0</v>
      </c>
      <c r="M313" s="285">
        <f>SUM(C313:L313)</f>
        <v>50000</v>
      </c>
      <c r="N313" s="307"/>
    </row>
    <row r="314" spans="1:14" customFormat="1" ht="31.5" customHeight="1">
      <c r="A314" s="308">
        <v>613</v>
      </c>
      <c r="B314" s="302" t="s">
        <v>647</v>
      </c>
      <c r="C314" s="287">
        <v>0</v>
      </c>
      <c r="D314" s="287">
        <v>0</v>
      </c>
      <c r="E314" s="287">
        <v>0</v>
      </c>
      <c r="F314" s="287">
        <v>0</v>
      </c>
      <c r="G314" s="287">
        <v>0</v>
      </c>
      <c r="H314" s="287">
        <v>0</v>
      </c>
      <c r="I314" s="287">
        <v>0</v>
      </c>
      <c r="J314" s="287">
        <v>0</v>
      </c>
      <c r="K314" s="287">
        <v>0</v>
      </c>
      <c r="L314" s="287">
        <v>0</v>
      </c>
      <c r="M314" s="285">
        <f t="shared" si="45"/>
        <v>0</v>
      </c>
      <c r="N314" s="307"/>
    </row>
    <row r="315" spans="1:14" customFormat="1" ht="25.5" customHeight="1">
      <c r="A315" s="308">
        <v>614</v>
      </c>
      <c r="B315" s="302" t="s">
        <v>648</v>
      </c>
      <c r="C315" s="287">
        <v>0</v>
      </c>
      <c r="D315" s="287">
        <v>0</v>
      </c>
      <c r="E315" s="287">
        <v>0</v>
      </c>
      <c r="F315" s="287">
        <v>0</v>
      </c>
      <c r="G315" s="287">
        <v>0</v>
      </c>
      <c r="H315" s="287">
        <v>0</v>
      </c>
      <c r="I315" s="287">
        <v>0</v>
      </c>
      <c r="J315" s="287">
        <v>0</v>
      </c>
      <c r="K315" s="287">
        <v>0</v>
      </c>
      <c r="L315" s="287">
        <v>0</v>
      </c>
      <c r="M315" s="285">
        <f>SUM(C315:L315)</f>
        <v>0</v>
      </c>
      <c r="N315" s="307"/>
    </row>
    <row r="316" spans="1:14" customFormat="1" ht="25.5" customHeight="1">
      <c r="A316" s="308">
        <v>615</v>
      </c>
      <c r="B316" s="302" t="s">
        <v>649</v>
      </c>
      <c r="C316" s="287">
        <v>0</v>
      </c>
      <c r="D316" s="287">
        <v>0</v>
      </c>
      <c r="E316" s="287">
        <v>0</v>
      </c>
      <c r="F316" s="287">
        <v>0</v>
      </c>
      <c r="G316" s="287">
        <v>0</v>
      </c>
      <c r="H316" s="287">
        <v>0</v>
      </c>
      <c r="I316" s="287">
        <v>0</v>
      </c>
      <c r="J316" s="287">
        <v>0</v>
      </c>
      <c r="K316" s="287">
        <v>0</v>
      </c>
      <c r="L316" s="287">
        <v>0</v>
      </c>
      <c r="M316" s="285">
        <f t="shared" si="45"/>
        <v>0</v>
      </c>
      <c r="N316" s="307"/>
    </row>
    <row r="317" spans="1:14" customFormat="1" ht="25.5" customHeight="1">
      <c r="A317" s="308">
        <v>616</v>
      </c>
      <c r="B317" s="302" t="s">
        <v>650</v>
      </c>
      <c r="C317" s="287">
        <v>0</v>
      </c>
      <c r="D317" s="287">
        <v>0</v>
      </c>
      <c r="E317" s="287">
        <v>0</v>
      </c>
      <c r="F317" s="287">
        <v>0</v>
      </c>
      <c r="G317" s="287">
        <v>0</v>
      </c>
      <c r="H317" s="287">
        <v>0</v>
      </c>
      <c r="I317" s="287">
        <v>0</v>
      </c>
      <c r="J317" s="287">
        <v>0</v>
      </c>
      <c r="K317" s="287">
        <v>0</v>
      </c>
      <c r="L317" s="287">
        <v>0</v>
      </c>
      <c r="M317" s="285">
        <f t="shared" si="45"/>
        <v>0</v>
      </c>
      <c r="N317" s="307"/>
    </row>
    <row r="318" spans="1:14" customFormat="1" ht="25.5" customHeight="1">
      <c r="A318" s="308">
        <v>617</v>
      </c>
      <c r="B318" s="302" t="s">
        <v>651</v>
      </c>
      <c r="C318" s="287">
        <v>0</v>
      </c>
      <c r="D318" s="287">
        <v>0</v>
      </c>
      <c r="E318" s="287">
        <v>0</v>
      </c>
      <c r="F318" s="287">
        <v>0</v>
      </c>
      <c r="G318" s="287">
        <v>0</v>
      </c>
      <c r="H318" s="287">
        <v>0</v>
      </c>
      <c r="I318" s="287">
        <v>0</v>
      </c>
      <c r="J318" s="287">
        <v>0</v>
      </c>
      <c r="K318" s="287">
        <v>0</v>
      </c>
      <c r="L318" s="287">
        <v>0</v>
      </c>
      <c r="M318" s="285">
        <f t="shared" si="45"/>
        <v>0</v>
      </c>
      <c r="N318" s="307"/>
    </row>
    <row r="319" spans="1:14" customFormat="1" ht="36.75" customHeight="1">
      <c r="A319" s="308">
        <v>619</v>
      </c>
      <c r="B319" s="302" t="s">
        <v>652</v>
      </c>
      <c r="C319" s="287">
        <v>0</v>
      </c>
      <c r="D319" s="287">
        <v>0</v>
      </c>
      <c r="E319" s="287">
        <v>0</v>
      </c>
      <c r="F319" s="287">
        <v>0</v>
      </c>
      <c r="G319" s="287">
        <v>0</v>
      </c>
      <c r="H319" s="287">
        <v>0</v>
      </c>
      <c r="I319" s="287">
        <v>0</v>
      </c>
      <c r="J319" s="287">
        <v>0</v>
      </c>
      <c r="K319" s="287">
        <v>0</v>
      </c>
      <c r="L319" s="287">
        <v>0</v>
      </c>
      <c r="M319" s="285">
        <f t="shared" si="45"/>
        <v>0</v>
      </c>
      <c r="N319" s="307"/>
    </row>
    <row r="320" spans="1:14" customFormat="1" ht="25.5" customHeight="1">
      <c r="A320" s="295">
        <v>6200</v>
      </c>
      <c r="B320" s="296" t="s">
        <v>653</v>
      </c>
      <c r="C320" s="284">
        <f t="shared" ref="C320:N320" si="55">SUM(C321:C328)</f>
        <v>0</v>
      </c>
      <c r="D320" s="284">
        <f>SUM(D321:D328)</f>
        <v>0</v>
      </c>
      <c r="E320" s="284">
        <f t="shared" si="55"/>
        <v>0</v>
      </c>
      <c r="F320" s="284">
        <f t="shared" si="55"/>
        <v>0</v>
      </c>
      <c r="G320" s="284">
        <f t="shared" si="55"/>
        <v>0</v>
      </c>
      <c r="H320" s="284">
        <f t="shared" si="55"/>
        <v>0</v>
      </c>
      <c r="I320" s="284">
        <f t="shared" si="55"/>
        <v>0</v>
      </c>
      <c r="J320" s="284">
        <f t="shared" si="55"/>
        <v>0</v>
      </c>
      <c r="K320" s="284">
        <f t="shared" si="55"/>
        <v>0</v>
      </c>
      <c r="L320" s="284">
        <f t="shared" si="55"/>
        <v>0</v>
      </c>
      <c r="M320" s="284">
        <f t="shared" si="45"/>
        <v>0</v>
      </c>
      <c r="N320" s="311">
        <f t="shared" si="55"/>
        <v>0</v>
      </c>
    </row>
    <row r="321" spans="1:14" customFormat="1" ht="25.5" customHeight="1">
      <c r="A321" s="308">
        <v>621</v>
      </c>
      <c r="B321" s="302" t="s">
        <v>645</v>
      </c>
      <c r="C321" s="287">
        <v>0</v>
      </c>
      <c r="D321" s="287">
        <v>0</v>
      </c>
      <c r="E321" s="287">
        <v>0</v>
      </c>
      <c r="F321" s="287">
        <v>0</v>
      </c>
      <c r="G321" s="287">
        <v>0</v>
      </c>
      <c r="H321" s="287">
        <v>0</v>
      </c>
      <c r="I321" s="287">
        <v>0</v>
      </c>
      <c r="J321" s="287">
        <v>0</v>
      </c>
      <c r="K321" s="287">
        <v>0</v>
      </c>
      <c r="L321" s="287">
        <v>0</v>
      </c>
      <c r="M321" s="285">
        <f t="shared" si="45"/>
        <v>0</v>
      </c>
      <c r="N321" s="307"/>
    </row>
    <row r="322" spans="1:14" customFormat="1" ht="25.5" customHeight="1">
      <c r="A322" s="308">
        <v>622</v>
      </c>
      <c r="B322" s="302" t="s">
        <v>654</v>
      </c>
      <c r="C322" s="287">
        <v>0</v>
      </c>
      <c r="D322" s="287">
        <v>0</v>
      </c>
      <c r="E322" s="287">
        <v>0</v>
      </c>
      <c r="F322" s="287">
        <v>0</v>
      </c>
      <c r="G322" s="287">
        <v>0</v>
      </c>
      <c r="H322" s="287">
        <v>0</v>
      </c>
      <c r="I322" s="287">
        <v>0</v>
      </c>
      <c r="J322" s="287">
        <v>0</v>
      </c>
      <c r="K322" s="287">
        <v>0</v>
      </c>
      <c r="L322" s="287">
        <v>0</v>
      </c>
      <c r="M322" s="285">
        <f t="shared" si="45"/>
        <v>0</v>
      </c>
      <c r="N322" s="307"/>
    </row>
    <row r="323" spans="1:14" customFormat="1" ht="25.5">
      <c r="A323" s="308">
        <v>623</v>
      </c>
      <c r="B323" s="302" t="s">
        <v>655</v>
      </c>
      <c r="C323" s="287">
        <v>0</v>
      </c>
      <c r="D323" s="287">
        <v>0</v>
      </c>
      <c r="E323" s="287">
        <v>0</v>
      </c>
      <c r="F323" s="287">
        <v>0</v>
      </c>
      <c r="G323" s="287">
        <v>0</v>
      </c>
      <c r="H323" s="287">
        <v>0</v>
      </c>
      <c r="I323" s="287">
        <v>0</v>
      </c>
      <c r="J323" s="287">
        <v>0</v>
      </c>
      <c r="K323" s="287">
        <v>0</v>
      </c>
      <c r="L323" s="287">
        <v>0</v>
      </c>
      <c r="M323" s="285">
        <f t="shared" si="45"/>
        <v>0</v>
      </c>
      <c r="N323" s="307"/>
    </row>
    <row r="324" spans="1:14" customFormat="1" ht="25.5" customHeight="1">
      <c r="A324" s="308">
        <v>624</v>
      </c>
      <c r="B324" s="302" t="s">
        <v>648</v>
      </c>
      <c r="C324" s="287">
        <v>0</v>
      </c>
      <c r="D324" s="287">
        <v>0</v>
      </c>
      <c r="E324" s="287">
        <v>0</v>
      </c>
      <c r="F324" s="287">
        <v>0</v>
      </c>
      <c r="G324" s="287">
        <v>0</v>
      </c>
      <c r="H324" s="287">
        <v>0</v>
      </c>
      <c r="I324" s="287">
        <v>0</v>
      </c>
      <c r="J324" s="287">
        <v>0</v>
      </c>
      <c r="K324" s="287">
        <v>0</v>
      </c>
      <c r="L324" s="287">
        <v>0</v>
      </c>
      <c r="M324" s="285">
        <f t="shared" si="45"/>
        <v>0</v>
      </c>
      <c r="N324" s="307"/>
    </row>
    <row r="325" spans="1:14" customFormat="1" ht="25.5" customHeight="1">
      <c r="A325" s="308">
        <v>625</v>
      </c>
      <c r="B325" s="302" t="s">
        <v>649</v>
      </c>
      <c r="C325" s="287">
        <v>0</v>
      </c>
      <c r="D325" s="287">
        <v>0</v>
      </c>
      <c r="E325" s="287">
        <v>0</v>
      </c>
      <c r="F325" s="287">
        <v>0</v>
      </c>
      <c r="G325" s="287">
        <v>0</v>
      </c>
      <c r="H325" s="287">
        <v>0</v>
      </c>
      <c r="I325" s="287">
        <v>0</v>
      </c>
      <c r="J325" s="287">
        <v>0</v>
      </c>
      <c r="K325" s="287">
        <v>0</v>
      </c>
      <c r="L325" s="287">
        <v>0</v>
      </c>
      <c r="M325" s="285">
        <f t="shared" si="45"/>
        <v>0</v>
      </c>
      <c r="N325" s="307"/>
    </row>
    <row r="326" spans="1:14" customFormat="1" ht="25.5" customHeight="1">
      <c r="A326" s="308">
        <v>626</v>
      </c>
      <c r="B326" s="302" t="s">
        <v>650</v>
      </c>
      <c r="C326" s="287">
        <v>0</v>
      </c>
      <c r="D326" s="287">
        <v>0</v>
      </c>
      <c r="E326" s="287">
        <v>0</v>
      </c>
      <c r="F326" s="287">
        <v>0</v>
      </c>
      <c r="G326" s="287">
        <v>0</v>
      </c>
      <c r="H326" s="287">
        <v>0</v>
      </c>
      <c r="I326" s="287">
        <v>0</v>
      </c>
      <c r="J326" s="287">
        <v>0</v>
      </c>
      <c r="K326" s="287">
        <v>0</v>
      </c>
      <c r="L326" s="287">
        <v>0</v>
      </c>
      <c r="M326" s="285">
        <f t="shared" ref="M326:M389" si="56">SUM(C326:L326)</f>
        <v>0</v>
      </c>
      <c r="N326" s="307"/>
    </row>
    <row r="327" spans="1:14" customFormat="1" ht="25.5" customHeight="1">
      <c r="A327" s="308">
        <v>627</v>
      </c>
      <c r="B327" s="302" t="s">
        <v>651</v>
      </c>
      <c r="C327" s="287">
        <v>0</v>
      </c>
      <c r="D327" s="287">
        <v>0</v>
      </c>
      <c r="E327" s="287">
        <v>0</v>
      </c>
      <c r="F327" s="287">
        <v>0</v>
      </c>
      <c r="G327" s="287">
        <v>0</v>
      </c>
      <c r="H327" s="287">
        <v>0</v>
      </c>
      <c r="I327" s="287">
        <v>0</v>
      </c>
      <c r="J327" s="287">
        <v>0</v>
      </c>
      <c r="K327" s="287">
        <v>0</v>
      </c>
      <c r="L327" s="287">
        <v>0</v>
      </c>
      <c r="M327" s="285">
        <f t="shared" si="56"/>
        <v>0</v>
      </c>
      <c r="N327" s="307"/>
    </row>
    <row r="328" spans="1:14" customFormat="1" ht="25.5">
      <c r="A328" s="308">
        <v>629</v>
      </c>
      <c r="B328" s="302" t="s">
        <v>656</v>
      </c>
      <c r="C328" s="287">
        <v>0</v>
      </c>
      <c r="D328" s="287">
        <v>0</v>
      </c>
      <c r="E328" s="287">
        <v>0</v>
      </c>
      <c r="F328" s="287">
        <v>0</v>
      </c>
      <c r="G328" s="287">
        <v>0</v>
      </c>
      <c r="H328" s="287">
        <v>0</v>
      </c>
      <c r="I328" s="287">
        <v>0</v>
      </c>
      <c r="J328" s="287">
        <v>0</v>
      </c>
      <c r="K328" s="287">
        <v>0</v>
      </c>
      <c r="L328" s="287">
        <v>0</v>
      </c>
      <c r="M328" s="285">
        <f t="shared" si="56"/>
        <v>0</v>
      </c>
      <c r="N328" s="307"/>
    </row>
    <row r="329" spans="1:14" customFormat="1" ht="25.5" customHeight="1">
      <c r="A329" s="295">
        <v>6300</v>
      </c>
      <c r="B329" s="296" t="s">
        <v>657</v>
      </c>
      <c r="C329" s="284">
        <f t="shared" ref="C329:N329" si="57">SUM(C330:C331)</f>
        <v>0</v>
      </c>
      <c r="D329" s="284">
        <f>SUM(D330:D331)</f>
        <v>0</v>
      </c>
      <c r="E329" s="284">
        <f t="shared" si="57"/>
        <v>0</v>
      </c>
      <c r="F329" s="284">
        <f t="shared" si="57"/>
        <v>0</v>
      </c>
      <c r="G329" s="284">
        <f t="shared" si="57"/>
        <v>0</v>
      </c>
      <c r="H329" s="284">
        <f t="shared" si="57"/>
        <v>0</v>
      </c>
      <c r="I329" s="284">
        <f t="shared" si="57"/>
        <v>0</v>
      </c>
      <c r="J329" s="284">
        <f t="shared" si="57"/>
        <v>0</v>
      </c>
      <c r="K329" s="284">
        <f t="shared" si="57"/>
        <v>0</v>
      </c>
      <c r="L329" s="284">
        <f t="shared" si="57"/>
        <v>0</v>
      </c>
      <c r="M329" s="284">
        <f t="shared" si="56"/>
        <v>0</v>
      </c>
      <c r="N329" s="311">
        <f t="shared" si="57"/>
        <v>0</v>
      </c>
    </row>
    <row r="330" spans="1:14" customFormat="1" ht="35.25" customHeight="1">
      <c r="A330" s="308">
        <v>631</v>
      </c>
      <c r="B330" s="302" t="s">
        <v>658</v>
      </c>
      <c r="C330" s="287">
        <v>0</v>
      </c>
      <c r="D330" s="287">
        <v>0</v>
      </c>
      <c r="E330" s="287">
        <v>0</v>
      </c>
      <c r="F330" s="287">
        <v>0</v>
      </c>
      <c r="G330" s="287">
        <v>0</v>
      </c>
      <c r="H330" s="287">
        <v>0</v>
      </c>
      <c r="I330" s="287">
        <v>0</v>
      </c>
      <c r="J330" s="287">
        <v>0</v>
      </c>
      <c r="K330" s="287">
        <v>0</v>
      </c>
      <c r="L330" s="287">
        <v>0</v>
      </c>
      <c r="M330" s="285">
        <f t="shared" si="56"/>
        <v>0</v>
      </c>
      <c r="N330" s="307"/>
    </row>
    <row r="331" spans="1:14" customFormat="1" ht="33" customHeight="1">
      <c r="A331" s="308">
        <v>632</v>
      </c>
      <c r="B331" s="302" t="s">
        <v>659</v>
      </c>
      <c r="C331" s="287">
        <v>0</v>
      </c>
      <c r="D331" s="287">
        <v>0</v>
      </c>
      <c r="E331" s="287">
        <v>0</v>
      </c>
      <c r="F331" s="287">
        <v>0</v>
      </c>
      <c r="G331" s="287">
        <v>0</v>
      </c>
      <c r="H331" s="287">
        <v>0</v>
      </c>
      <c r="I331" s="287">
        <v>0</v>
      </c>
      <c r="J331" s="287">
        <v>0</v>
      </c>
      <c r="K331" s="287">
        <v>0</v>
      </c>
      <c r="L331" s="287">
        <v>0</v>
      </c>
      <c r="M331" s="285">
        <f t="shared" si="56"/>
        <v>0</v>
      </c>
      <c r="N331" s="307"/>
    </row>
    <row r="332" spans="1:14" s="136" customFormat="1" ht="25.5" customHeight="1">
      <c r="A332" s="293">
        <v>7000</v>
      </c>
      <c r="B332" s="294" t="s">
        <v>98</v>
      </c>
      <c r="C332" s="283">
        <f t="shared" ref="C332:N332" si="58">C333+C336+C346+C353+C363+C373+C376</f>
        <v>0</v>
      </c>
      <c r="D332" s="283">
        <f>D333+D336+D346+D353+D363+D373+D376</f>
        <v>0</v>
      </c>
      <c r="E332" s="283">
        <f t="shared" si="58"/>
        <v>0</v>
      </c>
      <c r="F332" s="283">
        <f t="shared" si="58"/>
        <v>0</v>
      </c>
      <c r="G332" s="283">
        <f t="shared" si="58"/>
        <v>0</v>
      </c>
      <c r="H332" s="283">
        <f t="shared" si="58"/>
        <v>0</v>
      </c>
      <c r="I332" s="283">
        <f t="shared" si="58"/>
        <v>0</v>
      </c>
      <c r="J332" s="283">
        <f t="shared" si="58"/>
        <v>0</v>
      </c>
      <c r="K332" s="283">
        <f>K333+K336+K346+K353+K363+K373+K376</f>
        <v>0</v>
      </c>
      <c r="L332" s="283">
        <f>L333+L336+L346+L353+L363+L373+L376</f>
        <v>0</v>
      </c>
      <c r="M332" s="283">
        <f t="shared" si="56"/>
        <v>0</v>
      </c>
      <c r="N332" s="314">
        <f t="shared" si="58"/>
        <v>0</v>
      </c>
    </row>
    <row r="333" spans="1:14" customFormat="1" ht="30">
      <c r="A333" s="319">
        <v>7100</v>
      </c>
      <c r="B333" s="296" t="s">
        <v>660</v>
      </c>
      <c r="C333" s="284">
        <f>SUM(C334:C335)</f>
        <v>0</v>
      </c>
      <c r="D333" s="284">
        <f>SUM(D334:D335)</f>
        <v>0</v>
      </c>
      <c r="E333" s="284">
        <f t="shared" ref="E333:N333" si="59">SUM(E334:E335)</f>
        <v>0</v>
      </c>
      <c r="F333" s="284">
        <f t="shared" si="59"/>
        <v>0</v>
      </c>
      <c r="G333" s="284">
        <f t="shared" si="59"/>
        <v>0</v>
      </c>
      <c r="H333" s="284">
        <f t="shared" si="59"/>
        <v>0</v>
      </c>
      <c r="I333" s="284">
        <f t="shared" si="59"/>
        <v>0</v>
      </c>
      <c r="J333" s="284">
        <f t="shared" si="59"/>
        <v>0</v>
      </c>
      <c r="K333" s="284">
        <f t="shared" si="59"/>
        <v>0</v>
      </c>
      <c r="L333" s="284">
        <f t="shared" si="59"/>
        <v>0</v>
      </c>
      <c r="M333" s="284">
        <f t="shared" si="56"/>
        <v>0</v>
      </c>
      <c r="N333" s="311">
        <f t="shared" si="59"/>
        <v>0</v>
      </c>
    </row>
    <row r="334" spans="1:14" customFormat="1" ht="43.5" customHeight="1">
      <c r="A334" s="308">
        <v>711</v>
      </c>
      <c r="B334" s="302" t="s">
        <v>661</v>
      </c>
      <c r="C334" s="287">
        <v>0</v>
      </c>
      <c r="D334" s="287">
        <v>0</v>
      </c>
      <c r="E334" s="287">
        <v>0</v>
      </c>
      <c r="F334" s="287">
        <v>0</v>
      </c>
      <c r="G334" s="287">
        <v>0</v>
      </c>
      <c r="H334" s="287">
        <v>0</v>
      </c>
      <c r="I334" s="287">
        <v>0</v>
      </c>
      <c r="J334" s="287">
        <v>0</v>
      </c>
      <c r="K334" s="287">
        <v>0</v>
      </c>
      <c r="L334" s="287">
        <v>0</v>
      </c>
      <c r="M334" s="285">
        <f t="shared" si="56"/>
        <v>0</v>
      </c>
      <c r="N334" s="307"/>
    </row>
    <row r="335" spans="1:14" customFormat="1" ht="35.25" customHeight="1">
      <c r="A335" s="308">
        <v>712</v>
      </c>
      <c r="B335" s="302" t="s">
        <v>662</v>
      </c>
      <c r="C335" s="287">
        <v>0</v>
      </c>
      <c r="D335" s="287">
        <v>0</v>
      </c>
      <c r="E335" s="287">
        <v>0</v>
      </c>
      <c r="F335" s="287">
        <v>0</v>
      </c>
      <c r="G335" s="287">
        <v>0</v>
      </c>
      <c r="H335" s="287">
        <v>0</v>
      </c>
      <c r="I335" s="287">
        <v>0</v>
      </c>
      <c r="J335" s="287">
        <v>0</v>
      </c>
      <c r="K335" s="287">
        <v>0</v>
      </c>
      <c r="L335" s="287">
        <v>0</v>
      </c>
      <c r="M335" s="285">
        <f t="shared" si="56"/>
        <v>0</v>
      </c>
      <c r="N335" s="307"/>
    </row>
    <row r="336" spans="1:14" customFormat="1" ht="25.5" customHeight="1">
      <c r="A336" s="295">
        <v>7200</v>
      </c>
      <c r="B336" s="296" t="s">
        <v>663</v>
      </c>
      <c r="C336" s="284">
        <f t="shared" ref="C336:N336" si="60">SUM(C337:C345)</f>
        <v>0</v>
      </c>
      <c r="D336" s="284">
        <f>SUM(D337:D345)</f>
        <v>0</v>
      </c>
      <c r="E336" s="284">
        <f t="shared" si="60"/>
        <v>0</v>
      </c>
      <c r="F336" s="284">
        <f t="shared" si="60"/>
        <v>0</v>
      </c>
      <c r="G336" s="284">
        <f t="shared" si="60"/>
        <v>0</v>
      </c>
      <c r="H336" s="284">
        <f t="shared" si="60"/>
        <v>0</v>
      </c>
      <c r="I336" s="284">
        <f t="shared" si="60"/>
        <v>0</v>
      </c>
      <c r="J336" s="284">
        <f t="shared" si="60"/>
        <v>0</v>
      </c>
      <c r="K336" s="284">
        <f t="shared" si="60"/>
        <v>0</v>
      </c>
      <c r="L336" s="284">
        <f t="shared" si="60"/>
        <v>0</v>
      </c>
      <c r="M336" s="284">
        <f t="shared" si="56"/>
        <v>0</v>
      </c>
      <c r="N336" s="311">
        <f t="shared" si="60"/>
        <v>0</v>
      </c>
    </row>
    <row r="337" spans="1:14" customFormat="1" ht="42" customHeight="1">
      <c r="A337" s="308">
        <v>721</v>
      </c>
      <c r="B337" s="302" t="s">
        <v>664</v>
      </c>
      <c r="C337" s="287">
        <v>0</v>
      </c>
      <c r="D337" s="287">
        <v>0</v>
      </c>
      <c r="E337" s="287">
        <v>0</v>
      </c>
      <c r="F337" s="287">
        <v>0</v>
      </c>
      <c r="G337" s="287">
        <v>0</v>
      </c>
      <c r="H337" s="287">
        <v>0</v>
      </c>
      <c r="I337" s="287">
        <v>0</v>
      </c>
      <c r="J337" s="287">
        <v>0</v>
      </c>
      <c r="K337" s="287">
        <v>0</v>
      </c>
      <c r="L337" s="287">
        <v>0</v>
      </c>
      <c r="M337" s="285">
        <f t="shared" si="56"/>
        <v>0</v>
      </c>
      <c r="N337" s="307"/>
    </row>
    <row r="338" spans="1:14" customFormat="1" ht="41.25" customHeight="1">
      <c r="A338" s="308">
        <v>722</v>
      </c>
      <c r="B338" s="302" t="s">
        <v>665</v>
      </c>
      <c r="C338" s="287">
        <v>0</v>
      </c>
      <c r="D338" s="287">
        <v>0</v>
      </c>
      <c r="E338" s="287">
        <v>0</v>
      </c>
      <c r="F338" s="287">
        <v>0</v>
      </c>
      <c r="G338" s="287">
        <v>0</v>
      </c>
      <c r="H338" s="287">
        <v>0</v>
      </c>
      <c r="I338" s="287">
        <v>0</v>
      </c>
      <c r="J338" s="287">
        <v>0</v>
      </c>
      <c r="K338" s="287">
        <v>0</v>
      </c>
      <c r="L338" s="287">
        <v>0</v>
      </c>
      <c r="M338" s="285">
        <f t="shared" si="56"/>
        <v>0</v>
      </c>
      <c r="N338" s="307"/>
    </row>
    <row r="339" spans="1:14" customFormat="1" ht="42" customHeight="1">
      <c r="A339" s="308">
        <v>723</v>
      </c>
      <c r="B339" s="302" t="s">
        <v>666</v>
      </c>
      <c r="C339" s="287">
        <v>0</v>
      </c>
      <c r="D339" s="287">
        <v>0</v>
      </c>
      <c r="E339" s="287">
        <v>0</v>
      </c>
      <c r="F339" s="287">
        <v>0</v>
      </c>
      <c r="G339" s="287">
        <v>0</v>
      </c>
      <c r="H339" s="287">
        <v>0</v>
      </c>
      <c r="I339" s="287">
        <v>0</v>
      </c>
      <c r="J339" s="287">
        <v>0</v>
      </c>
      <c r="K339" s="287">
        <v>0</v>
      </c>
      <c r="L339" s="287">
        <v>0</v>
      </c>
      <c r="M339" s="285">
        <f t="shared" si="56"/>
        <v>0</v>
      </c>
      <c r="N339" s="307"/>
    </row>
    <row r="340" spans="1:14" customFormat="1" ht="30.75" customHeight="1">
      <c r="A340" s="308">
        <v>724</v>
      </c>
      <c r="B340" s="302" t="s">
        <v>667</v>
      </c>
      <c r="C340" s="287">
        <v>0</v>
      </c>
      <c r="D340" s="287">
        <v>0</v>
      </c>
      <c r="E340" s="287">
        <v>0</v>
      </c>
      <c r="F340" s="287">
        <v>0</v>
      </c>
      <c r="G340" s="287">
        <v>0</v>
      </c>
      <c r="H340" s="287">
        <v>0</v>
      </c>
      <c r="I340" s="287">
        <v>0</v>
      </c>
      <c r="J340" s="287">
        <v>0</v>
      </c>
      <c r="K340" s="287">
        <v>0</v>
      </c>
      <c r="L340" s="287">
        <v>0</v>
      </c>
      <c r="M340" s="285">
        <f t="shared" si="56"/>
        <v>0</v>
      </c>
      <c r="N340" s="307"/>
    </row>
    <row r="341" spans="1:14" customFormat="1" ht="31.5" customHeight="1">
      <c r="A341" s="308">
        <v>725</v>
      </c>
      <c r="B341" s="302" t="s">
        <v>668</v>
      </c>
      <c r="C341" s="287">
        <v>0</v>
      </c>
      <c r="D341" s="287">
        <v>0</v>
      </c>
      <c r="E341" s="287">
        <v>0</v>
      </c>
      <c r="F341" s="287">
        <v>0</v>
      </c>
      <c r="G341" s="287">
        <v>0</v>
      </c>
      <c r="H341" s="287">
        <v>0</v>
      </c>
      <c r="I341" s="287">
        <v>0</v>
      </c>
      <c r="J341" s="287">
        <v>0</v>
      </c>
      <c r="K341" s="287">
        <v>0</v>
      </c>
      <c r="L341" s="287">
        <v>0</v>
      </c>
      <c r="M341" s="285">
        <f t="shared" si="56"/>
        <v>0</v>
      </c>
      <c r="N341" s="307"/>
    </row>
    <row r="342" spans="1:14" customFormat="1" ht="25.5">
      <c r="A342" s="308">
        <v>726</v>
      </c>
      <c r="B342" s="302" t="s">
        <v>669</v>
      </c>
      <c r="C342" s="287">
        <v>0</v>
      </c>
      <c r="D342" s="287">
        <v>0</v>
      </c>
      <c r="E342" s="287">
        <v>0</v>
      </c>
      <c r="F342" s="287">
        <v>0</v>
      </c>
      <c r="G342" s="287">
        <v>0</v>
      </c>
      <c r="H342" s="287">
        <v>0</v>
      </c>
      <c r="I342" s="287">
        <v>0</v>
      </c>
      <c r="J342" s="287">
        <v>0</v>
      </c>
      <c r="K342" s="287">
        <v>0</v>
      </c>
      <c r="L342" s="287">
        <v>0</v>
      </c>
      <c r="M342" s="285">
        <f t="shared" si="56"/>
        <v>0</v>
      </c>
      <c r="N342" s="307"/>
    </row>
    <row r="343" spans="1:14" customFormat="1" ht="31.5" customHeight="1">
      <c r="A343" s="308">
        <v>727</v>
      </c>
      <c r="B343" s="302" t="s">
        <v>670</v>
      </c>
      <c r="C343" s="287">
        <v>0</v>
      </c>
      <c r="D343" s="287">
        <v>0</v>
      </c>
      <c r="E343" s="287">
        <v>0</v>
      </c>
      <c r="F343" s="287">
        <v>0</v>
      </c>
      <c r="G343" s="287">
        <v>0</v>
      </c>
      <c r="H343" s="287">
        <v>0</v>
      </c>
      <c r="I343" s="287">
        <v>0</v>
      </c>
      <c r="J343" s="287">
        <v>0</v>
      </c>
      <c r="K343" s="287">
        <v>0</v>
      </c>
      <c r="L343" s="287">
        <v>0</v>
      </c>
      <c r="M343" s="285">
        <f t="shared" si="56"/>
        <v>0</v>
      </c>
      <c r="N343" s="307"/>
    </row>
    <row r="344" spans="1:14" customFormat="1" ht="29.25" customHeight="1">
      <c r="A344" s="308">
        <v>728</v>
      </c>
      <c r="B344" s="302" t="s">
        <v>671</v>
      </c>
      <c r="C344" s="287">
        <v>0</v>
      </c>
      <c r="D344" s="287">
        <v>0</v>
      </c>
      <c r="E344" s="287">
        <v>0</v>
      </c>
      <c r="F344" s="287">
        <v>0</v>
      </c>
      <c r="G344" s="287">
        <v>0</v>
      </c>
      <c r="H344" s="287">
        <v>0</v>
      </c>
      <c r="I344" s="287">
        <v>0</v>
      </c>
      <c r="J344" s="287">
        <v>0</v>
      </c>
      <c r="K344" s="287">
        <v>0</v>
      </c>
      <c r="L344" s="287">
        <v>0</v>
      </c>
      <c r="M344" s="285">
        <f t="shared" si="56"/>
        <v>0</v>
      </c>
      <c r="N344" s="307"/>
    </row>
    <row r="345" spans="1:14" customFormat="1" ht="25.5">
      <c r="A345" s="308">
        <v>729</v>
      </c>
      <c r="B345" s="302" t="s">
        <v>672</v>
      </c>
      <c r="C345" s="287">
        <v>0</v>
      </c>
      <c r="D345" s="287">
        <v>0</v>
      </c>
      <c r="E345" s="287">
        <v>0</v>
      </c>
      <c r="F345" s="287">
        <v>0</v>
      </c>
      <c r="G345" s="287">
        <v>0</v>
      </c>
      <c r="H345" s="287">
        <v>0</v>
      </c>
      <c r="I345" s="287">
        <v>0</v>
      </c>
      <c r="J345" s="287">
        <v>0</v>
      </c>
      <c r="K345" s="287">
        <v>0</v>
      </c>
      <c r="L345" s="287">
        <v>0</v>
      </c>
      <c r="M345" s="285">
        <f t="shared" si="56"/>
        <v>0</v>
      </c>
      <c r="N345" s="307"/>
    </row>
    <row r="346" spans="1:14" customFormat="1" ht="25.5" customHeight="1">
      <c r="A346" s="295">
        <v>7300</v>
      </c>
      <c r="B346" s="296" t="s">
        <v>673</v>
      </c>
      <c r="C346" s="284">
        <f t="shared" ref="C346:N346" si="61">SUM(C347:C352)</f>
        <v>0</v>
      </c>
      <c r="D346" s="284">
        <f>SUM(D347:D352)</f>
        <v>0</v>
      </c>
      <c r="E346" s="284">
        <f t="shared" si="61"/>
        <v>0</v>
      </c>
      <c r="F346" s="284">
        <f t="shared" si="61"/>
        <v>0</v>
      </c>
      <c r="G346" s="284">
        <f t="shared" si="61"/>
        <v>0</v>
      </c>
      <c r="H346" s="284">
        <f t="shared" si="61"/>
        <v>0</v>
      </c>
      <c r="I346" s="284">
        <f t="shared" si="61"/>
        <v>0</v>
      </c>
      <c r="J346" s="284">
        <f t="shared" si="61"/>
        <v>0</v>
      </c>
      <c r="K346" s="284">
        <f t="shared" si="61"/>
        <v>0</v>
      </c>
      <c r="L346" s="284">
        <f t="shared" si="61"/>
        <v>0</v>
      </c>
      <c r="M346" s="284">
        <f t="shared" si="56"/>
        <v>0</v>
      </c>
      <c r="N346" s="311">
        <f t="shared" si="61"/>
        <v>0</v>
      </c>
    </row>
    <row r="347" spans="1:14" customFormat="1" ht="25.5" customHeight="1">
      <c r="A347" s="308">
        <v>731</v>
      </c>
      <c r="B347" s="304" t="s">
        <v>674</v>
      </c>
      <c r="C347" s="287">
        <v>0</v>
      </c>
      <c r="D347" s="287">
        <v>0</v>
      </c>
      <c r="E347" s="287">
        <v>0</v>
      </c>
      <c r="F347" s="287">
        <v>0</v>
      </c>
      <c r="G347" s="287">
        <v>0</v>
      </c>
      <c r="H347" s="287">
        <v>0</v>
      </c>
      <c r="I347" s="287">
        <v>0</v>
      </c>
      <c r="J347" s="287">
        <v>0</v>
      </c>
      <c r="K347" s="287">
        <v>0</v>
      </c>
      <c r="L347" s="287">
        <v>0</v>
      </c>
      <c r="M347" s="285">
        <f t="shared" si="56"/>
        <v>0</v>
      </c>
      <c r="N347" s="307"/>
    </row>
    <row r="348" spans="1:14" customFormat="1" ht="30">
      <c r="A348" s="308">
        <v>732</v>
      </c>
      <c r="B348" s="304" t="s">
        <v>675</v>
      </c>
      <c r="C348" s="287">
        <v>0</v>
      </c>
      <c r="D348" s="287">
        <v>0</v>
      </c>
      <c r="E348" s="287">
        <v>0</v>
      </c>
      <c r="F348" s="287">
        <v>0</v>
      </c>
      <c r="G348" s="287">
        <v>0</v>
      </c>
      <c r="H348" s="287">
        <v>0</v>
      </c>
      <c r="I348" s="287">
        <v>0</v>
      </c>
      <c r="J348" s="287">
        <v>0</v>
      </c>
      <c r="K348" s="287">
        <v>0</v>
      </c>
      <c r="L348" s="287">
        <v>0</v>
      </c>
      <c r="M348" s="285">
        <f t="shared" si="56"/>
        <v>0</v>
      </c>
      <c r="N348" s="307"/>
    </row>
    <row r="349" spans="1:14" customFormat="1" ht="30">
      <c r="A349" s="308">
        <v>733</v>
      </c>
      <c r="B349" s="304" t="s">
        <v>676</v>
      </c>
      <c r="C349" s="287">
        <v>0</v>
      </c>
      <c r="D349" s="287">
        <v>0</v>
      </c>
      <c r="E349" s="287">
        <v>0</v>
      </c>
      <c r="F349" s="287">
        <v>0</v>
      </c>
      <c r="G349" s="287">
        <v>0</v>
      </c>
      <c r="H349" s="287">
        <v>0</v>
      </c>
      <c r="I349" s="287">
        <v>0</v>
      </c>
      <c r="J349" s="287">
        <v>0</v>
      </c>
      <c r="K349" s="287">
        <v>0</v>
      </c>
      <c r="L349" s="287">
        <v>0</v>
      </c>
      <c r="M349" s="285">
        <f t="shared" si="56"/>
        <v>0</v>
      </c>
      <c r="N349" s="307"/>
    </row>
    <row r="350" spans="1:14" customFormat="1" ht="30">
      <c r="A350" s="308">
        <v>734</v>
      </c>
      <c r="B350" s="304" t="s">
        <v>677</v>
      </c>
      <c r="C350" s="287">
        <v>0</v>
      </c>
      <c r="D350" s="287">
        <v>0</v>
      </c>
      <c r="E350" s="287">
        <v>0</v>
      </c>
      <c r="F350" s="287">
        <v>0</v>
      </c>
      <c r="G350" s="287">
        <v>0</v>
      </c>
      <c r="H350" s="287">
        <v>0</v>
      </c>
      <c r="I350" s="287">
        <v>0</v>
      </c>
      <c r="J350" s="287">
        <v>0</v>
      </c>
      <c r="K350" s="287">
        <v>0</v>
      </c>
      <c r="L350" s="287">
        <v>0</v>
      </c>
      <c r="M350" s="285">
        <f t="shared" si="56"/>
        <v>0</v>
      </c>
      <c r="N350" s="307"/>
    </row>
    <row r="351" spans="1:14" customFormat="1" ht="30">
      <c r="A351" s="308">
        <v>735</v>
      </c>
      <c r="B351" s="304" t="s">
        <v>678</v>
      </c>
      <c r="C351" s="287">
        <v>0</v>
      </c>
      <c r="D351" s="287">
        <v>0</v>
      </c>
      <c r="E351" s="287">
        <v>0</v>
      </c>
      <c r="F351" s="287">
        <v>0</v>
      </c>
      <c r="G351" s="287">
        <v>0</v>
      </c>
      <c r="H351" s="287">
        <v>0</v>
      </c>
      <c r="I351" s="287">
        <v>0</v>
      </c>
      <c r="J351" s="287">
        <v>0</v>
      </c>
      <c r="K351" s="287">
        <v>0</v>
      </c>
      <c r="L351" s="287">
        <v>0</v>
      </c>
      <c r="M351" s="285">
        <f t="shared" si="56"/>
        <v>0</v>
      </c>
      <c r="N351" s="307"/>
    </row>
    <row r="352" spans="1:14" customFormat="1" ht="25.5" customHeight="1">
      <c r="A352" s="308">
        <v>739</v>
      </c>
      <c r="B352" s="304" t="s">
        <v>679</v>
      </c>
      <c r="C352" s="287">
        <v>0</v>
      </c>
      <c r="D352" s="287">
        <v>0</v>
      </c>
      <c r="E352" s="287">
        <v>0</v>
      </c>
      <c r="F352" s="287">
        <v>0</v>
      </c>
      <c r="G352" s="287">
        <v>0</v>
      </c>
      <c r="H352" s="287">
        <v>0</v>
      </c>
      <c r="I352" s="287">
        <v>0</v>
      </c>
      <c r="J352" s="287">
        <v>0</v>
      </c>
      <c r="K352" s="287">
        <v>0</v>
      </c>
      <c r="L352" s="287">
        <v>0</v>
      </c>
      <c r="M352" s="285">
        <f t="shared" si="56"/>
        <v>0</v>
      </c>
      <c r="N352" s="307"/>
    </row>
    <row r="353" spans="1:14" customFormat="1" ht="25.5" customHeight="1">
      <c r="A353" s="295">
        <v>7400</v>
      </c>
      <c r="B353" s="296" t="s">
        <v>680</v>
      </c>
      <c r="C353" s="284">
        <f t="shared" ref="C353:N353" si="62">SUM(C354:C362)</f>
        <v>0</v>
      </c>
      <c r="D353" s="284">
        <f>SUM(D354:D362)</f>
        <v>0</v>
      </c>
      <c r="E353" s="284">
        <f t="shared" si="62"/>
        <v>0</v>
      </c>
      <c r="F353" s="284">
        <f t="shared" si="62"/>
        <v>0</v>
      </c>
      <c r="G353" s="284">
        <f t="shared" si="62"/>
        <v>0</v>
      </c>
      <c r="H353" s="284">
        <f t="shared" si="62"/>
        <v>0</v>
      </c>
      <c r="I353" s="284">
        <f t="shared" si="62"/>
        <v>0</v>
      </c>
      <c r="J353" s="284">
        <f t="shared" si="62"/>
        <v>0</v>
      </c>
      <c r="K353" s="284">
        <f t="shared" si="62"/>
        <v>0</v>
      </c>
      <c r="L353" s="284">
        <f t="shared" si="62"/>
        <v>0</v>
      </c>
      <c r="M353" s="284">
        <f t="shared" si="56"/>
        <v>0</v>
      </c>
      <c r="N353" s="311">
        <f t="shared" si="62"/>
        <v>0</v>
      </c>
    </row>
    <row r="354" spans="1:14" customFormat="1" ht="25.5">
      <c r="A354" s="308">
        <v>741</v>
      </c>
      <c r="B354" s="302" t="s">
        <v>681</v>
      </c>
      <c r="C354" s="286">
        <v>0</v>
      </c>
      <c r="D354" s="286">
        <v>0</v>
      </c>
      <c r="E354" s="286">
        <v>0</v>
      </c>
      <c r="F354" s="286">
        <v>0</v>
      </c>
      <c r="G354" s="286">
        <v>0</v>
      </c>
      <c r="H354" s="286">
        <v>0</v>
      </c>
      <c r="I354" s="286">
        <v>0</v>
      </c>
      <c r="J354" s="286">
        <v>0</v>
      </c>
      <c r="K354" s="286">
        <v>0</v>
      </c>
      <c r="L354" s="286">
        <v>0</v>
      </c>
      <c r="M354" s="285">
        <f t="shared" si="56"/>
        <v>0</v>
      </c>
      <c r="N354" s="307"/>
    </row>
    <row r="355" spans="1:14" customFormat="1" ht="25.5">
      <c r="A355" s="308">
        <v>742</v>
      </c>
      <c r="B355" s="302" t="s">
        <v>682</v>
      </c>
      <c r="C355" s="286">
        <v>0</v>
      </c>
      <c r="D355" s="286">
        <v>0</v>
      </c>
      <c r="E355" s="286">
        <v>0</v>
      </c>
      <c r="F355" s="286">
        <v>0</v>
      </c>
      <c r="G355" s="286">
        <v>0</v>
      </c>
      <c r="H355" s="286">
        <v>0</v>
      </c>
      <c r="I355" s="286">
        <v>0</v>
      </c>
      <c r="J355" s="286">
        <v>0</v>
      </c>
      <c r="K355" s="286">
        <v>0</v>
      </c>
      <c r="L355" s="286">
        <v>0</v>
      </c>
      <c r="M355" s="285">
        <f t="shared" si="56"/>
        <v>0</v>
      </c>
      <c r="N355" s="307"/>
    </row>
    <row r="356" spans="1:14" customFormat="1" ht="25.5">
      <c r="A356" s="308">
        <v>743</v>
      </c>
      <c r="B356" s="302" t="s">
        <v>683</v>
      </c>
      <c r="C356" s="286">
        <v>0</v>
      </c>
      <c r="D356" s="286">
        <v>0</v>
      </c>
      <c r="E356" s="286">
        <v>0</v>
      </c>
      <c r="F356" s="286">
        <v>0</v>
      </c>
      <c r="G356" s="286">
        <v>0</v>
      </c>
      <c r="H356" s="286">
        <v>0</v>
      </c>
      <c r="I356" s="286">
        <v>0</v>
      </c>
      <c r="J356" s="286">
        <v>0</v>
      </c>
      <c r="K356" s="286">
        <v>0</v>
      </c>
      <c r="L356" s="286">
        <v>0</v>
      </c>
      <c r="M356" s="285">
        <f t="shared" si="56"/>
        <v>0</v>
      </c>
      <c r="N356" s="307"/>
    </row>
    <row r="357" spans="1:14" customFormat="1" ht="25.5">
      <c r="A357" s="308">
        <v>744</v>
      </c>
      <c r="B357" s="302" t="s">
        <v>684</v>
      </c>
      <c r="C357" s="286">
        <v>0</v>
      </c>
      <c r="D357" s="286">
        <v>0</v>
      </c>
      <c r="E357" s="286">
        <v>0</v>
      </c>
      <c r="F357" s="286">
        <v>0</v>
      </c>
      <c r="G357" s="286">
        <v>0</v>
      </c>
      <c r="H357" s="286">
        <v>0</v>
      </c>
      <c r="I357" s="286">
        <v>0</v>
      </c>
      <c r="J357" s="286">
        <v>0</v>
      </c>
      <c r="K357" s="286">
        <v>0</v>
      </c>
      <c r="L357" s="286">
        <v>0</v>
      </c>
      <c r="M357" s="285">
        <f t="shared" si="56"/>
        <v>0</v>
      </c>
      <c r="N357" s="307"/>
    </row>
    <row r="358" spans="1:14" customFormat="1" ht="25.5">
      <c r="A358" s="308">
        <v>745</v>
      </c>
      <c r="B358" s="302" t="s">
        <v>685</v>
      </c>
      <c r="C358" s="286">
        <v>0</v>
      </c>
      <c r="D358" s="286">
        <v>0</v>
      </c>
      <c r="E358" s="286">
        <v>0</v>
      </c>
      <c r="F358" s="286">
        <v>0</v>
      </c>
      <c r="G358" s="286">
        <v>0</v>
      </c>
      <c r="H358" s="286">
        <v>0</v>
      </c>
      <c r="I358" s="286">
        <v>0</v>
      </c>
      <c r="J358" s="286">
        <v>0</v>
      </c>
      <c r="K358" s="286">
        <v>0</v>
      </c>
      <c r="L358" s="286">
        <v>0</v>
      </c>
      <c r="M358" s="285">
        <f t="shared" si="56"/>
        <v>0</v>
      </c>
      <c r="N358" s="307"/>
    </row>
    <row r="359" spans="1:14" customFormat="1" ht="25.5">
      <c r="A359" s="308">
        <v>746</v>
      </c>
      <c r="B359" s="302" t="s">
        <v>686</v>
      </c>
      <c r="C359" s="286">
        <v>0</v>
      </c>
      <c r="D359" s="286">
        <v>0</v>
      </c>
      <c r="E359" s="286">
        <v>0</v>
      </c>
      <c r="F359" s="286">
        <v>0</v>
      </c>
      <c r="G359" s="286">
        <v>0</v>
      </c>
      <c r="H359" s="286">
        <v>0</v>
      </c>
      <c r="I359" s="286">
        <v>0</v>
      </c>
      <c r="J359" s="286">
        <v>0</v>
      </c>
      <c r="K359" s="286">
        <v>0</v>
      </c>
      <c r="L359" s="286">
        <v>0</v>
      </c>
      <c r="M359" s="285">
        <f t="shared" si="56"/>
        <v>0</v>
      </c>
      <c r="N359" s="307"/>
    </row>
    <row r="360" spans="1:14" customFormat="1" ht="25.5">
      <c r="A360" s="308">
        <v>747</v>
      </c>
      <c r="B360" s="302" t="s">
        <v>687</v>
      </c>
      <c r="C360" s="286">
        <v>0</v>
      </c>
      <c r="D360" s="286">
        <v>0</v>
      </c>
      <c r="E360" s="286">
        <v>0</v>
      </c>
      <c r="F360" s="286">
        <v>0</v>
      </c>
      <c r="G360" s="286">
        <v>0</v>
      </c>
      <c r="H360" s="286">
        <v>0</v>
      </c>
      <c r="I360" s="286">
        <v>0</v>
      </c>
      <c r="J360" s="286">
        <v>0</v>
      </c>
      <c r="K360" s="286">
        <v>0</v>
      </c>
      <c r="L360" s="286">
        <v>0</v>
      </c>
      <c r="M360" s="285">
        <f t="shared" si="56"/>
        <v>0</v>
      </c>
      <c r="N360" s="307"/>
    </row>
    <row r="361" spans="1:14" customFormat="1" ht="25.5">
      <c r="A361" s="308">
        <v>748</v>
      </c>
      <c r="B361" s="302" t="s">
        <v>688</v>
      </c>
      <c r="C361" s="286">
        <v>0</v>
      </c>
      <c r="D361" s="286">
        <v>0</v>
      </c>
      <c r="E361" s="286">
        <v>0</v>
      </c>
      <c r="F361" s="286">
        <v>0</v>
      </c>
      <c r="G361" s="286">
        <v>0</v>
      </c>
      <c r="H361" s="286">
        <v>0</v>
      </c>
      <c r="I361" s="286">
        <v>0</v>
      </c>
      <c r="J361" s="286">
        <v>0</v>
      </c>
      <c r="K361" s="286">
        <v>0</v>
      </c>
      <c r="L361" s="286">
        <v>0</v>
      </c>
      <c r="M361" s="285">
        <f t="shared" si="56"/>
        <v>0</v>
      </c>
      <c r="N361" s="307"/>
    </row>
    <row r="362" spans="1:14" customFormat="1" ht="25.5">
      <c r="A362" s="308">
        <v>749</v>
      </c>
      <c r="B362" s="302" t="s">
        <v>689</v>
      </c>
      <c r="C362" s="286">
        <v>0</v>
      </c>
      <c r="D362" s="286">
        <v>0</v>
      </c>
      <c r="E362" s="286">
        <v>0</v>
      </c>
      <c r="F362" s="286">
        <v>0</v>
      </c>
      <c r="G362" s="286">
        <v>0</v>
      </c>
      <c r="H362" s="286">
        <v>0</v>
      </c>
      <c r="I362" s="286">
        <v>0</v>
      </c>
      <c r="J362" s="286">
        <v>0</v>
      </c>
      <c r="K362" s="286">
        <v>0</v>
      </c>
      <c r="L362" s="286">
        <v>0</v>
      </c>
      <c r="M362" s="285">
        <f t="shared" si="56"/>
        <v>0</v>
      </c>
      <c r="N362" s="307"/>
    </row>
    <row r="363" spans="1:14" customFormat="1" ht="30">
      <c r="A363" s="295">
        <v>7500</v>
      </c>
      <c r="B363" s="296" t="s">
        <v>690</v>
      </c>
      <c r="C363" s="284">
        <f t="shared" ref="C363:N363" si="63">SUM(C364:C372)</f>
        <v>0</v>
      </c>
      <c r="D363" s="284">
        <f>SUM(D364:D372)</f>
        <v>0</v>
      </c>
      <c r="E363" s="284">
        <f t="shared" si="63"/>
        <v>0</v>
      </c>
      <c r="F363" s="284">
        <f t="shared" si="63"/>
        <v>0</v>
      </c>
      <c r="G363" s="284">
        <f t="shared" si="63"/>
        <v>0</v>
      </c>
      <c r="H363" s="284">
        <f t="shared" si="63"/>
        <v>0</v>
      </c>
      <c r="I363" s="284">
        <f t="shared" si="63"/>
        <v>0</v>
      </c>
      <c r="J363" s="284">
        <f t="shared" si="63"/>
        <v>0</v>
      </c>
      <c r="K363" s="284">
        <f t="shared" si="63"/>
        <v>0</v>
      </c>
      <c r="L363" s="284">
        <f t="shared" si="63"/>
        <v>0</v>
      </c>
      <c r="M363" s="284">
        <f t="shared" si="56"/>
        <v>0</v>
      </c>
      <c r="N363" s="311">
        <f t="shared" si="63"/>
        <v>0</v>
      </c>
    </row>
    <row r="364" spans="1:14" customFormat="1" ht="25.5" customHeight="1">
      <c r="A364" s="308">
        <v>751</v>
      </c>
      <c r="B364" s="302" t="s">
        <v>691</v>
      </c>
      <c r="C364" s="286">
        <v>0</v>
      </c>
      <c r="D364" s="286">
        <v>0</v>
      </c>
      <c r="E364" s="286">
        <v>0</v>
      </c>
      <c r="F364" s="286">
        <v>0</v>
      </c>
      <c r="G364" s="286">
        <v>0</v>
      </c>
      <c r="H364" s="286">
        <v>0</v>
      </c>
      <c r="I364" s="286">
        <v>0</v>
      </c>
      <c r="J364" s="286">
        <v>0</v>
      </c>
      <c r="K364" s="286">
        <v>0</v>
      </c>
      <c r="L364" s="286">
        <v>0</v>
      </c>
      <c r="M364" s="285">
        <f t="shared" si="56"/>
        <v>0</v>
      </c>
      <c r="N364" s="307"/>
    </row>
    <row r="365" spans="1:14" customFormat="1" ht="25.5" customHeight="1">
      <c r="A365" s="308">
        <v>752</v>
      </c>
      <c r="B365" s="302" t="s">
        <v>692</v>
      </c>
      <c r="C365" s="286">
        <v>0</v>
      </c>
      <c r="D365" s="286">
        <v>0</v>
      </c>
      <c r="E365" s="286">
        <v>0</v>
      </c>
      <c r="F365" s="286">
        <v>0</v>
      </c>
      <c r="G365" s="286">
        <v>0</v>
      </c>
      <c r="H365" s="286">
        <v>0</v>
      </c>
      <c r="I365" s="286">
        <v>0</v>
      </c>
      <c r="J365" s="286">
        <v>0</v>
      </c>
      <c r="K365" s="286">
        <v>0</v>
      </c>
      <c r="L365" s="286">
        <v>0</v>
      </c>
      <c r="M365" s="285">
        <f t="shared" si="56"/>
        <v>0</v>
      </c>
      <c r="N365" s="307"/>
    </row>
    <row r="366" spans="1:14" customFormat="1" ht="25.5" customHeight="1">
      <c r="A366" s="308">
        <v>753</v>
      </c>
      <c r="B366" s="302" t="s">
        <v>693</v>
      </c>
      <c r="C366" s="286">
        <v>0</v>
      </c>
      <c r="D366" s="286">
        <v>0</v>
      </c>
      <c r="E366" s="286">
        <v>0</v>
      </c>
      <c r="F366" s="286">
        <v>0</v>
      </c>
      <c r="G366" s="286">
        <v>0</v>
      </c>
      <c r="H366" s="286">
        <v>0</v>
      </c>
      <c r="I366" s="286">
        <v>0</v>
      </c>
      <c r="J366" s="286">
        <v>0</v>
      </c>
      <c r="K366" s="286">
        <v>0</v>
      </c>
      <c r="L366" s="286">
        <v>0</v>
      </c>
      <c r="M366" s="285">
        <f t="shared" si="56"/>
        <v>0</v>
      </c>
      <c r="N366" s="307"/>
    </row>
    <row r="367" spans="1:14" customFormat="1" ht="25.5">
      <c r="A367" s="308">
        <v>754</v>
      </c>
      <c r="B367" s="302" t="s">
        <v>694</v>
      </c>
      <c r="C367" s="286">
        <v>0</v>
      </c>
      <c r="D367" s="286">
        <v>0</v>
      </c>
      <c r="E367" s="286">
        <v>0</v>
      </c>
      <c r="F367" s="286">
        <v>0</v>
      </c>
      <c r="G367" s="286">
        <v>0</v>
      </c>
      <c r="H367" s="286">
        <v>0</v>
      </c>
      <c r="I367" s="286">
        <v>0</v>
      </c>
      <c r="J367" s="286">
        <v>0</v>
      </c>
      <c r="K367" s="286">
        <v>0</v>
      </c>
      <c r="L367" s="286">
        <v>0</v>
      </c>
      <c r="M367" s="285">
        <f t="shared" si="56"/>
        <v>0</v>
      </c>
      <c r="N367" s="307"/>
    </row>
    <row r="368" spans="1:14" customFormat="1" ht="25.5">
      <c r="A368" s="308">
        <v>755</v>
      </c>
      <c r="B368" s="302" t="s">
        <v>695</v>
      </c>
      <c r="C368" s="286">
        <v>0</v>
      </c>
      <c r="D368" s="286">
        <v>0</v>
      </c>
      <c r="E368" s="286">
        <v>0</v>
      </c>
      <c r="F368" s="286">
        <v>0</v>
      </c>
      <c r="G368" s="286">
        <v>0</v>
      </c>
      <c r="H368" s="286">
        <v>0</v>
      </c>
      <c r="I368" s="286">
        <v>0</v>
      </c>
      <c r="J368" s="286">
        <v>0</v>
      </c>
      <c r="K368" s="286">
        <v>0</v>
      </c>
      <c r="L368" s="286">
        <v>0</v>
      </c>
      <c r="M368" s="285">
        <f t="shared" si="56"/>
        <v>0</v>
      </c>
      <c r="N368" s="307"/>
    </row>
    <row r="369" spans="1:14" customFormat="1" ht="25.5" customHeight="1">
      <c r="A369" s="308">
        <v>756</v>
      </c>
      <c r="B369" s="302" t="s">
        <v>696</v>
      </c>
      <c r="C369" s="286">
        <v>0</v>
      </c>
      <c r="D369" s="286">
        <v>0</v>
      </c>
      <c r="E369" s="286">
        <v>0</v>
      </c>
      <c r="F369" s="286">
        <v>0</v>
      </c>
      <c r="G369" s="286">
        <v>0</v>
      </c>
      <c r="H369" s="286">
        <v>0</v>
      </c>
      <c r="I369" s="286">
        <v>0</v>
      </c>
      <c r="J369" s="286">
        <v>0</v>
      </c>
      <c r="K369" s="286">
        <v>0</v>
      </c>
      <c r="L369" s="286">
        <v>0</v>
      </c>
      <c r="M369" s="285">
        <f t="shared" si="56"/>
        <v>0</v>
      </c>
      <c r="N369" s="307"/>
    </row>
    <row r="370" spans="1:14" customFormat="1" ht="25.5" customHeight="1">
      <c r="A370" s="308">
        <v>757</v>
      </c>
      <c r="B370" s="302" t="s">
        <v>697</v>
      </c>
      <c r="C370" s="286">
        <v>0</v>
      </c>
      <c r="D370" s="286">
        <v>0</v>
      </c>
      <c r="E370" s="286">
        <v>0</v>
      </c>
      <c r="F370" s="286">
        <v>0</v>
      </c>
      <c r="G370" s="286">
        <v>0</v>
      </c>
      <c r="H370" s="286">
        <v>0</v>
      </c>
      <c r="I370" s="286">
        <v>0</v>
      </c>
      <c r="J370" s="286">
        <v>0</v>
      </c>
      <c r="K370" s="286">
        <v>0</v>
      </c>
      <c r="L370" s="286">
        <v>0</v>
      </c>
      <c r="M370" s="285">
        <f t="shared" si="56"/>
        <v>0</v>
      </c>
      <c r="N370" s="307"/>
    </row>
    <row r="371" spans="1:14" customFormat="1" ht="25.5" customHeight="1">
      <c r="A371" s="308">
        <v>758</v>
      </c>
      <c r="B371" s="302" t="s">
        <v>698</v>
      </c>
      <c r="C371" s="286">
        <v>0</v>
      </c>
      <c r="D371" s="286">
        <v>0</v>
      </c>
      <c r="E371" s="286">
        <v>0</v>
      </c>
      <c r="F371" s="286">
        <v>0</v>
      </c>
      <c r="G371" s="286">
        <v>0</v>
      </c>
      <c r="H371" s="286">
        <v>0</v>
      </c>
      <c r="I371" s="286">
        <v>0</v>
      </c>
      <c r="J371" s="286">
        <v>0</v>
      </c>
      <c r="K371" s="286">
        <v>0</v>
      </c>
      <c r="L371" s="286">
        <v>0</v>
      </c>
      <c r="M371" s="285">
        <f t="shared" si="56"/>
        <v>0</v>
      </c>
      <c r="N371" s="307"/>
    </row>
    <row r="372" spans="1:14" customFormat="1" ht="25.5" customHeight="1">
      <c r="A372" s="308">
        <v>759</v>
      </c>
      <c r="B372" s="302" t="s">
        <v>699</v>
      </c>
      <c r="C372" s="286">
        <v>0</v>
      </c>
      <c r="D372" s="286">
        <v>0</v>
      </c>
      <c r="E372" s="286">
        <v>0</v>
      </c>
      <c r="F372" s="286">
        <v>0</v>
      </c>
      <c r="G372" s="286">
        <v>0</v>
      </c>
      <c r="H372" s="286">
        <v>0</v>
      </c>
      <c r="I372" s="286">
        <v>0</v>
      </c>
      <c r="J372" s="286">
        <v>0</v>
      </c>
      <c r="K372" s="286">
        <v>0</v>
      </c>
      <c r="L372" s="286">
        <v>0</v>
      </c>
      <c r="M372" s="285">
        <f t="shared" si="56"/>
        <v>0</v>
      </c>
      <c r="N372" s="307"/>
    </row>
    <row r="373" spans="1:14" customFormat="1" ht="25.5" customHeight="1">
      <c r="A373" s="295">
        <v>7600</v>
      </c>
      <c r="B373" s="296" t="s">
        <v>700</v>
      </c>
      <c r="C373" s="284">
        <f t="shared" ref="C373:N373" si="64">SUM(C374:C375)</f>
        <v>0</v>
      </c>
      <c r="D373" s="284">
        <f>SUM(D374:D375)</f>
        <v>0</v>
      </c>
      <c r="E373" s="284">
        <f t="shared" si="64"/>
        <v>0</v>
      </c>
      <c r="F373" s="284">
        <f t="shared" si="64"/>
        <v>0</v>
      </c>
      <c r="G373" s="284">
        <f t="shared" si="64"/>
        <v>0</v>
      </c>
      <c r="H373" s="284">
        <f t="shared" si="64"/>
        <v>0</v>
      </c>
      <c r="I373" s="284">
        <f t="shared" si="64"/>
        <v>0</v>
      </c>
      <c r="J373" s="284">
        <f t="shared" si="64"/>
        <v>0</v>
      </c>
      <c r="K373" s="284">
        <f t="shared" si="64"/>
        <v>0</v>
      </c>
      <c r="L373" s="284">
        <f t="shared" si="64"/>
        <v>0</v>
      </c>
      <c r="M373" s="284">
        <f t="shared" si="56"/>
        <v>0</v>
      </c>
      <c r="N373" s="311">
        <f t="shared" si="64"/>
        <v>0</v>
      </c>
    </row>
    <row r="374" spans="1:14" customFormat="1" ht="25.5" customHeight="1">
      <c r="A374" s="308">
        <v>761</v>
      </c>
      <c r="B374" s="302" t="s">
        <v>701</v>
      </c>
      <c r="C374" s="286">
        <v>0</v>
      </c>
      <c r="D374" s="286">
        <v>0</v>
      </c>
      <c r="E374" s="286">
        <v>0</v>
      </c>
      <c r="F374" s="286">
        <v>0</v>
      </c>
      <c r="G374" s="286">
        <v>0</v>
      </c>
      <c r="H374" s="286">
        <v>0</v>
      </c>
      <c r="I374" s="286">
        <v>0</v>
      </c>
      <c r="J374" s="286">
        <v>0</v>
      </c>
      <c r="K374" s="286">
        <v>0</v>
      </c>
      <c r="L374" s="286">
        <v>0</v>
      </c>
      <c r="M374" s="285">
        <f t="shared" si="56"/>
        <v>0</v>
      </c>
      <c r="N374" s="307"/>
    </row>
    <row r="375" spans="1:14" customFormat="1" ht="25.5" customHeight="1">
      <c r="A375" s="308">
        <v>762</v>
      </c>
      <c r="B375" s="302" t="s">
        <v>702</v>
      </c>
      <c r="C375" s="286">
        <v>0</v>
      </c>
      <c r="D375" s="286">
        <v>0</v>
      </c>
      <c r="E375" s="286">
        <v>0</v>
      </c>
      <c r="F375" s="286">
        <v>0</v>
      </c>
      <c r="G375" s="286">
        <v>0</v>
      </c>
      <c r="H375" s="286">
        <v>0</v>
      </c>
      <c r="I375" s="286">
        <v>0</v>
      </c>
      <c r="J375" s="286">
        <v>0</v>
      </c>
      <c r="K375" s="286">
        <v>0</v>
      </c>
      <c r="L375" s="286">
        <v>0</v>
      </c>
      <c r="M375" s="285">
        <f t="shared" si="56"/>
        <v>0</v>
      </c>
      <c r="N375" s="307"/>
    </row>
    <row r="376" spans="1:14" customFormat="1" ht="30">
      <c r="A376" s="295">
        <v>7900</v>
      </c>
      <c r="B376" s="296" t="s">
        <v>703</v>
      </c>
      <c r="C376" s="284">
        <f t="shared" ref="C376:N376" si="65">SUM(C377:C379)</f>
        <v>0</v>
      </c>
      <c r="D376" s="284">
        <f>SUM(D377:D379)</f>
        <v>0</v>
      </c>
      <c r="E376" s="284">
        <f t="shared" si="65"/>
        <v>0</v>
      </c>
      <c r="F376" s="284">
        <f t="shared" si="65"/>
        <v>0</v>
      </c>
      <c r="G376" s="284">
        <f t="shared" si="65"/>
        <v>0</v>
      </c>
      <c r="H376" s="284">
        <f t="shared" si="65"/>
        <v>0</v>
      </c>
      <c r="I376" s="284">
        <f t="shared" si="65"/>
        <v>0</v>
      </c>
      <c r="J376" s="284">
        <f t="shared" si="65"/>
        <v>0</v>
      </c>
      <c r="K376" s="284">
        <f t="shared" si="65"/>
        <v>0</v>
      </c>
      <c r="L376" s="284">
        <f t="shared" si="65"/>
        <v>0</v>
      </c>
      <c r="M376" s="284">
        <f t="shared" si="56"/>
        <v>0</v>
      </c>
      <c r="N376" s="311">
        <f t="shared" si="65"/>
        <v>0</v>
      </c>
    </row>
    <row r="377" spans="1:14" customFormat="1" ht="25.5" customHeight="1">
      <c r="A377" s="308">
        <v>791</v>
      </c>
      <c r="B377" s="302" t="s">
        <v>704</v>
      </c>
      <c r="C377" s="287">
        <v>0</v>
      </c>
      <c r="D377" s="287">
        <v>0</v>
      </c>
      <c r="E377" s="287">
        <v>0</v>
      </c>
      <c r="F377" s="287">
        <v>0</v>
      </c>
      <c r="G377" s="287">
        <v>0</v>
      </c>
      <c r="H377" s="287">
        <v>0</v>
      </c>
      <c r="I377" s="287">
        <v>0</v>
      </c>
      <c r="J377" s="287">
        <v>0</v>
      </c>
      <c r="K377" s="287">
        <v>0</v>
      </c>
      <c r="L377" s="287">
        <v>0</v>
      </c>
      <c r="M377" s="285">
        <f t="shared" si="56"/>
        <v>0</v>
      </c>
      <c r="N377" s="307"/>
    </row>
    <row r="378" spans="1:14" customFormat="1" ht="25.5" customHeight="1">
      <c r="A378" s="308">
        <v>792</v>
      </c>
      <c r="B378" s="302" t="s">
        <v>705</v>
      </c>
      <c r="C378" s="287">
        <v>0</v>
      </c>
      <c r="D378" s="287">
        <v>0</v>
      </c>
      <c r="E378" s="287">
        <v>0</v>
      </c>
      <c r="F378" s="287">
        <v>0</v>
      </c>
      <c r="G378" s="287">
        <v>0</v>
      </c>
      <c r="H378" s="287">
        <v>0</v>
      </c>
      <c r="I378" s="287">
        <v>0</v>
      </c>
      <c r="J378" s="287">
        <v>0</v>
      </c>
      <c r="K378" s="287">
        <v>0</v>
      </c>
      <c r="L378" s="287">
        <v>0</v>
      </c>
      <c r="M378" s="285">
        <f t="shared" si="56"/>
        <v>0</v>
      </c>
      <c r="N378" s="307"/>
    </row>
    <row r="379" spans="1:14" customFormat="1" ht="25.5" customHeight="1">
      <c r="A379" s="308">
        <v>799</v>
      </c>
      <c r="B379" s="302" t="s">
        <v>706</v>
      </c>
      <c r="C379" s="287">
        <v>0</v>
      </c>
      <c r="D379" s="287">
        <v>0</v>
      </c>
      <c r="E379" s="287">
        <v>0</v>
      </c>
      <c r="F379" s="287">
        <v>0</v>
      </c>
      <c r="G379" s="287">
        <v>0</v>
      </c>
      <c r="H379" s="287">
        <v>0</v>
      </c>
      <c r="I379" s="287">
        <v>0</v>
      </c>
      <c r="J379" s="287">
        <v>0</v>
      </c>
      <c r="K379" s="287">
        <v>0</v>
      </c>
      <c r="L379" s="287">
        <v>0</v>
      </c>
      <c r="M379" s="285">
        <f t="shared" si="56"/>
        <v>0</v>
      </c>
      <c r="N379" s="307"/>
    </row>
    <row r="380" spans="1:14" s="136" customFormat="1" ht="25.5" customHeight="1">
      <c r="A380" s="293">
        <v>8000</v>
      </c>
      <c r="B380" s="294" t="s">
        <v>27</v>
      </c>
      <c r="C380" s="283">
        <f t="shared" ref="C380:N380" si="66">C381+C388+C394</f>
        <v>0</v>
      </c>
      <c r="D380" s="283">
        <f>D381+D388+D394</f>
        <v>0</v>
      </c>
      <c r="E380" s="283">
        <f t="shared" si="66"/>
        <v>0</v>
      </c>
      <c r="F380" s="283">
        <f t="shared" si="66"/>
        <v>0</v>
      </c>
      <c r="G380" s="283">
        <f t="shared" si="66"/>
        <v>0</v>
      </c>
      <c r="H380" s="283">
        <f t="shared" si="66"/>
        <v>0</v>
      </c>
      <c r="I380" s="283">
        <f t="shared" si="66"/>
        <v>0</v>
      </c>
      <c r="J380" s="283">
        <f t="shared" si="66"/>
        <v>0</v>
      </c>
      <c r="K380" s="283">
        <f t="shared" si="66"/>
        <v>0</v>
      </c>
      <c r="L380" s="283">
        <f t="shared" si="66"/>
        <v>0</v>
      </c>
      <c r="M380" s="283">
        <f t="shared" si="56"/>
        <v>0</v>
      </c>
      <c r="N380" s="314">
        <f t="shared" si="66"/>
        <v>0</v>
      </c>
    </row>
    <row r="381" spans="1:14" customFormat="1" ht="25.5" customHeight="1">
      <c r="A381" s="295">
        <v>8100</v>
      </c>
      <c r="B381" s="296" t="s">
        <v>306</v>
      </c>
      <c r="C381" s="284">
        <f>SUM(C382:C387)</f>
        <v>0</v>
      </c>
      <c r="D381" s="284">
        <f>SUM(D382:D387)</f>
        <v>0</v>
      </c>
      <c r="E381" s="284">
        <f t="shared" ref="E381:N381" si="67">SUM(E382:E387)</f>
        <v>0</v>
      </c>
      <c r="F381" s="284">
        <f t="shared" si="67"/>
        <v>0</v>
      </c>
      <c r="G381" s="284">
        <f t="shared" si="67"/>
        <v>0</v>
      </c>
      <c r="H381" s="284">
        <f t="shared" si="67"/>
        <v>0</v>
      </c>
      <c r="I381" s="284">
        <f t="shared" si="67"/>
        <v>0</v>
      </c>
      <c r="J381" s="284">
        <f t="shared" si="67"/>
        <v>0</v>
      </c>
      <c r="K381" s="284">
        <f t="shared" si="67"/>
        <v>0</v>
      </c>
      <c r="L381" s="284">
        <f t="shared" si="67"/>
        <v>0</v>
      </c>
      <c r="M381" s="284">
        <f t="shared" si="56"/>
        <v>0</v>
      </c>
      <c r="N381" s="311">
        <f t="shared" si="67"/>
        <v>0</v>
      </c>
    </row>
    <row r="382" spans="1:14" customFormat="1" ht="25.5" customHeight="1">
      <c r="A382" s="308">
        <v>811</v>
      </c>
      <c r="B382" s="302" t="s">
        <v>707</v>
      </c>
      <c r="C382" s="286">
        <v>0</v>
      </c>
      <c r="D382" s="286">
        <v>0</v>
      </c>
      <c r="E382" s="286">
        <v>0</v>
      </c>
      <c r="F382" s="286">
        <v>0</v>
      </c>
      <c r="G382" s="286">
        <v>0</v>
      </c>
      <c r="H382" s="286">
        <v>0</v>
      </c>
      <c r="I382" s="286">
        <v>0</v>
      </c>
      <c r="J382" s="286">
        <v>0</v>
      </c>
      <c r="K382" s="286">
        <v>0</v>
      </c>
      <c r="L382" s="286">
        <v>0</v>
      </c>
      <c r="M382" s="285">
        <f t="shared" si="56"/>
        <v>0</v>
      </c>
      <c r="N382" s="307"/>
    </row>
    <row r="383" spans="1:14" customFormat="1" ht="25.5" customHeight="1">
      <c r="A383" s="308">
        <v>812</v>
      </c>
      <c r="B383" s="302" t="s">
        <v>708</v>
      </c>
      <c r="C383" s="286">
        <v>0</v>
      </c>
      <c r="D383" s="286">
        <v>0</v>
      </c>
      <c r="E383" s="286">
        <v>0</v>
      </c>
      <c r="F383" s="286">
        <v>0</v>
      </c>
      <c r="G383" s="286">
        <v>0</v>
      </c>
      <c r="H383" s="286">
        <v>0</v>
      </c>
      <c r="I383" s="286">
        <v>0</v>
      </c>
      <c r="J383" s="286">
        <v>0</v>
      </c>
      <c r="K383" s="286">
        <v>0</v>
      </c>
      <c r="L383" s="286">
        <v>0</v>
      </c>
      <c r="M383" s="285">
        <f t="shared" si="56"/>
        <v>0</v>
      </c>
      <c r="N383" s="307"/>
    </row>
    <row r="384" spans="1:14" customFormat="1" ht="25.5" customHeight="1">
      <c r="A384" s="308">
        <v>813</v>
      </c>
      <c r="B384" s="302" t="s">
        <v>709</v>
      </c>
      <c r="C384" s="286">
        <v>0</v>
      </c>
      <c r="D384" s="286">
        <v>0</v>
      </c>
      <c r="E384" s="286">
        <v>0</v>
      </c>
      <c r="F384" s="286">
        <v>0</v>
      </c>
      <c r="G384" s="286">
        <v>0</v>
      </c>
      <c r="H384" s="286">
        <v>0</v>
      </c>
      <c r="I384" s="286">
        <v>0</v>
      </c>
      <c r="J384" s="286">
        <v>0</v>
      </c>
      <c r="K384" s="286">
        <v>0</v>
      </c>
      <c r="L384" s="286">
        <v>0</v>
      </c>
      <c r="M384" s="285">
        <f t="shared" si="56"/>
        <v>0</v>
      </c>
      <c r="N384" s="307"/>
    </row>
    <row r="385" spans="1:14" customFormat="1" ht="25.5">
      <c r="A385" s="308">
        <v>814</v>
      </c>
      <c r="B385" s="302" t="s">
        <v>710</v>
      </c>
      <c r="C385" s="286">
        <v>0</v>
      </c>
      <c r="D385" s="286">
        <v>0</v>
      </c>
      <c r="E385" s="286">
        <v>0</v>
      </c>
      <c r="F385" s="286">
        <v>0</v>
      </c>
      <c r="G385" s="286">
        <v>0</v>
      </c>
      <c r="H385" s="286">
        <v>0</v>
      </c>
      <c r="I385" s="286">
        <v>0</v>
      </c>
      <c r="J385" s="286">
        <v>0</v>
      </c>
      <c r="K385" s="286">
        <v>0</v>
      </c>
      <c r="L385" s="286">
        <v>0</v>
      </c>
      <c r="M385" s="285">
        <f t="shared" si="56"/>
        <v>0</v>
      </c>
      <c r="N385" s="307"/>
    </row>
    <row r="386" spans="1:14" customFormat="1" ht="25.5" customHeight="1">
      <c r="A386" s="308">
        <v>815</v>
      </c>
      <c r="B386" s="302" t="s">
        <v>711</v>
      </c>
      <c r="C386" s="286">
        <v>0</v>
      </c>
      <c r="D386" s="286">
        <v>0</v>
      </c>
      <c r="E386" s="286">
        <v>0</v>
      </c>
      <c r="F386" s="286">
        <v>0</v>
      </c>
      <c r="G386" s="286">
        <v>0</v>
      </c>
      <c r="H386" s="286">
        <v>0</v>
      </c>
      <c r="I386" s="286">
        <v>0</v>
      </c>
      <c r="J386" s="286">
        <v>0</v>
      </c>
      <c r="K386" s="286">
        <v>0</v>
      </c>
      <c r="L386" s="286">
        <v>0</v>
      </c>
      <c r="M386" s="285">
        <f t="shared" si="56"/>
        <v>0</v>
      </c>
      <c r="N386" s="307"/>
    </row>
    <row r="387" spans="1:14" customFormat="1" ht="25.5" customHeight="1">
      <c r="A387" s="308">
        <v>816</v>
      </c>
      <c r="B387" s="302" t="s">
        <v>712</v>
      </c>
      <c r="C387" s="286">
        <v>0</v>
      </c>
      <c r="D387" s="286">
        <v>0</v>
      </c>
      <c r="E387" s="286">
        <v>0</v>
      </c>
      <c r="F387" s="286">
        <v>0</v>
      </c>
      <c r="G387" s="286">
        <v>0</v>
      </c>
      <c r="H387" s="286">
        <v>0</v>
      </c>
      <c r="I387" s="286">
        <v>0</v>
      </c>
      <c r="J387" s="286">
        <v>0</v>
      </c>
      <c r="K387" s="286">
        <v>0</v>
      </c>
      <c r="L387" s="286">
        <v>0</v>
      </c>
      <c r="M387" s="285">
        <f t="shared" si="56"/>
        <v>0</v>
      </c>
      <c r="N387" s="307"/>
    </row>
    <row r="388" spans="1:14" customFormat="1" ht="25.5" customHeight="1">
      <c r="A388" s="295">
        <v>8300</v>
      </c>
      <c r="B388" s="296" t="s">
        <v>309</v>
      </c>
      <c r="C388" s="284">
        <f t="shared" ref="C388:N388" si="68">SUM(C389:C393)</f>
        <v>0</v>
      </c>
      <c r="D388" s="284">
        <f>SUM(D389:D393)</f>
        <v>0</v>
      </c>
      <c r="E388" s="284">
        <f t="shared" si="68"/>
        <v>0</v>
      </c>
      <c r="F388" s="284">
        <f t="shared" si="68"/>
        <v>0</v>
      </c>
      <c r="G388" s="284">
        <f t="shared" si="68"/>
        <v>0</v>
      </c>
      <c r="H388" s="284">
        <f t="shared" si="68"/>
        <v>0</v>
      </c>
      <c r="I388" s="284">
        <f t="shared" si="68"/>
        <v>0</v>
      </c>
      <c r="J388" s="284">
        <f t="shared" si="68"/>
        <v>0</v>
      </c>
      <c r="K388" s="284">
        <f t="shared" si="68"/>
        <v>0</v>
      </c>
      <c r="L388" s="284">
        <f t="shared" si="68"/>
        <v>0</v>
      </c>
      <c r="M388" s="284">
        <f t="shared" si="56"/>
        <v>0</v>
      </c>
      <c r="N388" s="311">
        <f t="shared" si="68"/>
        <v>0</v>
      </c>
    </row>
    <row r="389" spans="1:14" customFormat="1" ht="25.5" customHeight="1">
      <c r="A389" s="308">
        <v>831</v>
      </c>
      <c r="B389" s="302" t="s">
        <v>713</v>
      </c>
      <c r="C389" s="286">
        <v>0</v>
      </c>
      <c r="D389" s="286">
        <v>0</v>
      </c>
      <c r="E389" s="286">
        <v>0</v>
      </c>
      <c r="F389" s="286">
        <v>0</v>
      </c>
      <c r="G389" s="286">
        <v>0</v>
      </c>
      <c r="H389" s="286">
        <v>0</v>
      </c>
      <c r="I389" s="286">
        <v>0</v>
      </c>
      <c r="J389" s="286">
        <v>0</v>
      </c>
      <c r="K389" s="286">
        <v>0</v>
      </c>
      <c r="L389" s="286">
        <v>0</v>
      </c>
      <c r="M389" s="285">
        <f t="shared" si="56"/>
        <v>0</v>
      </c>
      <c r="N389" s="307"/>
    </row>
    <row r="390" spans="1:14" customFormat="1" ht="25.5" customHeight="1">
      <c r="A390" s="308">
        <v>832</v>
      </c>
      <c r="B390" s="302" t="s">
        <v>714</v>
      </c>
      <c r="C390" s="286">
        <v>0</v>
      </c>
      <c r="D390" s="286">
        <v>0</v>
      </c>
      <c r="E390" s="286">
        <v>0</v>
      </c>
      <c r="F390" s="286">
        <v>0</v>
      </c>
      <c r="G390" s="286">
        <v>0</v>
      </c>
      <c r="H390" s="286">
        <v>0</v>
      </c>
      <c r="I390" s="286">
        <v>0</v>
      </c>
      <c r="J390" s="286">
        <v>0</v>
      </c>
      <c r="K390" s="286">
        <v>0</v>
      </c>
      <c r="L390" s="286">
        <v>0</v>
      </c>
      <c r="M390" s="285">
        <f t="shared" ref="M390:M429" si="69">SUM(C390:L390)</f>
        <v>0</v>
      </c>
      <c r="N390" s="307"/>
    </row>
    <row r="391" spans="1:14" customFormat="1" ht="25.5" customHeight="1">
      <c r="A391" s="308">
        <v>833</v>
      </c>
      <c r="B391" s="302" t="s">
        <v>715</v>
      </c>
      <c r="C391" s="286">
        <v>0</v>
      </c>
      <c r="D391" s="286">
        <v>0</v>
      </c>
      <c r="E391" s="286">
        <v>0</v>
      </c>
      <c r="F391" s="286">
        <v>0</v>
      </c>
      <c r="G391" s="286">
        <v>0</v>
      </c>
      <c r="H391" s="286">
        <v>0</v>
      </c>
      <c r="I391" s="286">
        <v>0</v>
      </c>
      <c r="J391" s="286">
        <v>0</v>
      </c>
      <c r="K391" s="286">
        <v>0</v>
      </c>
      <c r="L391" s="286">
        <v>0</v>
      </c>
      <c r="M391" s="285">
        <f t="shared" si="69"/>
        <v>0</v>
      </c>
      <c r="N391" s="307"/>
    </row>
    <row r="392" spans="1:14" customFormat="1" ht="34.5" customHeight="1">
      <c r="A392" s="308">
        <v>834</v>
      </c>
      <c r="B392" s="302" t="s">
        <v>716</v>
      </c>
      <c r="C392" s="286">
        <v>0</v>
      </c>
      <c r="D392" s="286">
        <v>0</v>
      </c>
      <c r="E392" s="286">
        <v>0</v>
      </c>
      <c r="F392" s="286">
        <v>0</v>
      </c>
      <c r="G392" s="286">
        <v>0</v>
      </c>
      <c r="H392" s="286">
        <v>0</v>
      </c>
      <c r="I392" s="286">
        <v>0</v>
      </c>
      <c r="J392" s="286">
        <v>0</v>
      </c>
      <c r="K392" s="286">
        <v>0</v>
      </c>
      <c r="L392" s="286">
        <v>0</v>
      </c>
      <c r="M392" s="285">
        <f t="shared" si="69"/>
        <v>0</v>
      </c>
      <c r="N392" s="307"/>
    </row>
    <row r="393" spans="1:14" customFormat="1" ht="33" customHeight="1">
      <c r="A393" s="308">
        <v>835</v>
      </c>
      <c r="B393" s="302" t="s">
        <v>717</v>
      </c>
      <c r="C393" s="286">
        <v>0</v>
      </c>
      <c r="D393" s="286">
        <v>0</v>
      </c>
      <c r="E393" s="286">
        <v>0</v>
      </c>
      <c r="F393" s="286">
        <v>0</v>
      </c>
      <c r="G393" s="286">
        <v>0</v>
      </c>
      <c r="H393" s="286">
        <v>0</v>
      </c>
      <c r="I393" s="286">
        <v>0</v>
      </c>
      <c r="J393" s="286">
        <v>0</v>
      </c>
      <c r="K393" s="286">
        <v>0</v>
      </c>
      <c r="L393" s="286">
        <v>0</v>
      </c>
      <c r="M393" s="285">
        <f t="shared" si="69"/>
        <v>0</v>
      </c>
      <c r="N393" s="307"/>
    </row>
    <row r="394" spans="1:14" customFormat="1" ht="25.5" customHeight="1">
      <c r="A394" s="295">
        <v>8500</v>
      </c>
      <c r="B394" s="296" t="s">
        <v>315</v>
      </c>
      <c r="C394" s="284">
        <f t="shared" ref="C394:N394" si="70">SUM(C395:C397)</f>
        <v>0</v>
      </c>
      <c r="D394" s="284">
        <f>SUM(D395:D397)</f>
        <v>0</v>
      </c>
      <c r="E394" s="284">
        <f t="shared" si="70"/>
        <v>0</v>
      </c>
      <c r="F394" s="284">
        <f t="shared" si="70"/>
        <v>0</v>
      </c>
      <c r="G394" s="284">
        <f t="shared" si="70"/>
        <v>0</v>
      </c>
      <c r="H394" s="284">
        <f t="shared" si="70"/>
        <v>0</v>
      </c>
      <c r="I394" s="284">
        <f t="shared" si="70"/>
        <v>0</v>
      </c>
      <c r="J394" s="284">
        <f t="shared" si="70"/>
        <v>0</v>
      </c>
      <c r="K394" s="284">
        <f t="shared" si="70"/>
        <v>0</v>
      </c>
      <c r="L394" s="284">
        <f t="shared" si="70"/>
        <v>0</v>
      </c>
      <c r="M394" s="284">
        <f t="shared" si="69"/>
        <v>0</v>
      </c>
      <c r="N394" s="311">
        <f t="shared" si="70"/>
        <v>0</v>
      </c>
    </row>
    <row r="395" spans="1:14" customFormat="1" ht="25.5" customHeight="1">
      <c r="A395" s="308">
        <v>851</v>
      </c>
      <c r="B395" s="302" t="s">
        <v>718</v>
      </c>
      <c r="C395" s="286">
        <v>0</v>
      </c>
      <c r="D395" s="286">
        <v>0</v>
      </c>
      <c r="E395" s="286">
        <v>0</v>
      </c>
      <c r="F395" s="286">
        <v>0</v>
      </c>
      <c r="G395" s="286">
        <v>0</v>
      </c>
      <c r="H395" s="286">
        <v>0</v>
      </c>
      <c r="I395" s="286">
        <v>0</v>
      </c>
      <c r="J395" s="286">
        <v>0</v>
      </c>
      <c r="K395" s="286">
        <v>0</v>
      </c>
      <c r="L395" s="286">
        <v>0</v>
      </c>
      <c r="M395" s="285">
        <f t="shared" si="69"/>
        <v>0</v>
      </c>
      <c r="N395" s="307"/>
    </row>
    <row r="396" spans="1:14" customFormat="1" ht="25.5" customHeight="1">
      <c r="A396" s="308">
        <v>852</v>
      </c>
      <c r="B396" s="302" t="s">
        <v>719</v>
      </c>
      <c r="C396" s="286">
        <v>0</v>
      </c>
      <c r="D396" s="286">
        <v>0</v>
      </c>
      <c r="E396" s="286">
        <v>0</v>
      </c>
      <c r="F396" s="286">
        <v>0</v>
      </c>
      <c r="G396" s="286">
        <v>0</v>
      </c>
      <c r="H396" s="286">
        <v>0</v>
      </c>
      <c r="I396" s="286">
        <v>0</v>
      </c>
      <c r="J396" s="286">
        <v>0</v>
      </c>
      <c r="K396" s="286">
        <v>0</v>
      </c>
      <c r="L396" s="286">
        <v>0</v>
      </c>
      <c r="M396" s="285">
        <f t="shared" si="69"/>
        <v>0</v>
      </c>
      <c r="N396" s="307"/>
    </row>
    <row r="397" spans="1:14" customFormat="1" ht="25.5" customHeight="1">
      <c r="A397" s="308">
        <v>853</v>
      </c>
      <c r="B397" s="302" t="s">
        <v>720</v>
      </c>
      <c r="C397" s="286">
        <v>0</v>
      </c>
      <c r="D397" s="286">
        <v>0</v>
      </c>
      <c r="E397" s="286">
        <v>0</v>
      </c>
      <c r="F397" s="286">
        <v>0</v>
      </c>
      <c r="G397" s="286">
        <v>0</v>
      </c>
      <c r="H397" s="286">
        <v>0</v>
      </c>
      <c r="I397" s="286">
        <v>0</v>
      </c>
      <c r="J397" s="286">
        <v>0</v>
      </c>
      <c r="K397" s="286">
        <v>0</v>
      </c>
      <c r="L397" s="286">
        <v>0</v>
      </c>
      <c r="M397" s="285">
        <f t="shared" si="69"/>
        <v>0</v>
      </c>
      <c r="N397" s="307"/>
    </row>
    <row r="398" spans="1:14" customFormat="1" ht="25.5" customHeight="1">
      <c r="A398" s="293">
        <v>9000</v>
      </c>
      <c r="B398" s="294" t="s">
        <v>721</v>
      </c>
      <c r="C398" s="283">
        <f t="shared" ref="C398:N398" si="71">C399+C408+C417+C420+C423+C425+C428</f>
        <v>0</v>
      </c>
      <c r="D398" s="283">
        <f>D399+D408+D417+D420+D423+D425+D428</f>
        <v>0</v>
      </c>
      <c r="E398" s="283">
        <f t="shared" si="71"/>
        <v>0</v>
      </c>
      <c r="F398" s="283">
        <f t="shared" si="71"/>
        <v>0</v>
      </c>
      <c r="G398" s="283">
        <f t="shared" si="71"/>
        <v>0</v>
      </c>
      <c r="H398" s="283">
        <f t="shared" si="71"/>
        <v>0</v>
      </c>
      <c r="I398" s="283">
        <f t="shared" si="71"/>
        <v>0</v>
      </c>
      <c r="J398" s="283">
        <f t="shared" si="71"/>
        <v>0</v>
      </c>
      <c r="K398" s="283">
        <f t="shared" si="71"/>
        <v>0</v>
      </c>
      <c r="L398" s="283">
        <f t="shared" si="71"/>
        <v>0</v>
      </c>
      <c r="M398" s="283">
        <f t="shared" si="69"/>
        <v>0</v>
      </c>
      <c r="N398" s="313">
        <f t="shared" si="71"/>
        <v>0</v>
      </c>
    </row>
    <row r="399" spans="1:14" customFormat="1" ht="25.5" customHeight="1">
      <c r="A399" s="312">
        <v>9100</v>
      </c>
      <c r="B399" s="257" t="s">
        <v>722</v>
      </c>
      <c r="C399" s="284">
        <f>SUM(C400:C407)</f>
        <v>0</v>
      </c>
      <c r="D399" s="284">
        <f>SUM(D400:D407)</f>
        <v>0</v>
      </c>
      <c r="E399" s="284">
        <f t="shared" ref="E399:N399" si="72">SUM(E400:E407)</f>
        <v>0</v>
      </c>
      <c r="F399" s="284">
        <f t="shared" si="72"/>
        <v>0</v>
      </c>
      <c r="G399" s="284">
        <f t="shared" si="72"/>
        <v>0</v>
      </c>
      <c r="H399" s="284">
        <f t="shared" si="72"/>
        <v>0</v>
      </c>
      <c r="I399" s="284">
        <f t="shared" si="72"/>
        <v>0</v>
      </c>
      <c r="J399" s="284">
        <f t="shared" si="72"/>
        <v>0</v>
      </c>
      <c r="K399" s="284">
        <f t="shared" si="72"/>
        <v>0</v>
      </c>
      <c r="L399" s="284">
        <f t="shared" si="72"/>
        <v>0</v>
      </c>
      <c r="M399" s="284">
        <f t="shared" si="69"/>
        <v>0</v>
      </c>
      <c r="N399" s="311">
        <f t="shared" si="72"/>
        <v>0</v>
      </c>
    </row>
    <row r="400" spans="1:14" customFormat="1" ht="25.5" customHeight="1">
      <c r="A400" s="308">
        <v>911</v>
      </c>
      <c r="B400" s="302" t="s">
        <v>723</v>
      </c>
      <c r="C400" s="287">
        <v>0</v>
      </c>
      <c r="D400" s="287">
        <v>0</v>
      </c>
      <c r="E400" s="287">
        <v>0</v>
      </c>
      <c r="F400" s="287">
        <v>0</v>
      </c>
      <c r="G400" s="287">
        <v>0</v>
      </c>
      <c r="H400" s="287">
        <v>0</v>
      </c>
      <c r="I400" s="287">
        <v>0</v>
      </c>
      <c r="J400" s="287">
        <v>0</v>
      </c>
      <c r="K400" s="287">
        <v>0</v>
      </c>
      <c r="L400" s="287">
        <v>0</v>
      </c>
      <c r="M400" s="285">
        <f t="shared" si="69"/>
        <v>0</v>
      </c>
      <c r="N400" s="307"/>
    </row>
    <row r="401" spans="1:14" customFormat="1" ht="30" customHeight="1">
      <c r="A401" s="308">
        <v>912</v>
      </c>
      <c r="B401" s="302" t="s">
        <v>724</v>
      </c>
      <c r="C401" s="287">
        <v>0</v>
      </c>
      <c r="D401" s="287">
        <v>0</v>
      </c>
      <c r="E401" s="287">
        <v>0</v>
      </c>
      <c r="F401" s="287">
        <v>0</v>
      </c>
      <c r="G401" s="287">
        <v>0</v>
      </c>
      <c r="H401" s="287">
        <v>0</v>
      </c>
      <c r="I401" s="287">
        <v>0</v>
      </c>
      <c r="J401" s="287">
        <v>0</v>
      </c>
      <c r="K401" s="287">
        <v>0</v>
      </c>
      <c r="L401" s="287">
        <v>0</v>
      </c>
      <c r="M401" s="285">
        <f t="shared" si="69"/>
        <v>0</v>
      </c>
      <c r="N401" s="307"/>
    </row>
    <row r="402" spans="1:14" customFormat="1" ht="25.5" customHeight="1">
      <c r="A402" s="308">
        <v>913</v>
      </c>
      <c r="B402" s="302" t="s">
        <v>725</v>
      </c>
      <c r="C402" s="287">
        <v>0</v>
      </c>
      <c r="D402" s="287">
        <v>0</v>
      </c>
      <c r="E402" s="287">
        <v>0</v>
      </c>
      <c r="F402" s="287">
        <v>0</v>
      </c>
      <c r="G402" s="287">
        <v>0</v>
      </c>
      <c r="H402" s="287">
        <v>0</v>
      </c>
      <c r="I402" s="287">
        <v>0</v>
      </c>
      <c r="J402" s="287">
        <v>0</v>
      </c>
      <c r="K402" s="287">
        <v>0</v>
      </c>
      <c r="L402" s="287">
        <v>0</v>
      </c>
      <c r="M402" s="285">
        <f t="shared" si="69"/>
        <v>0</v>
      </c>
      <c r="N402" s="307"/>
    </row>
    <row r="403" spans="1:14" customFormat="1" ht="25.5" customHeight="1">
      <c r="A403" s="308">
        <v>914</v>
      </c>
      <c r="B403" s="302" t="s">
        <v>726</v>
      </c>
      <c r="C403" s="287">
        <v>0</v>
      </c>
      <c r="D403" s="287">
        <v>0</v>
      </c>
      <c r="E403" s="287">
        <v>0</v>
      </c>
      <c r="F403" s="287">
        <v>0</v>
      </c>
      <c r="G403" s="287">
        <v>0</v>
      </c>
      <c r="H403" s="287">
        <v>0</v>
      </c>
      <c r="I403" s="287">
        <v>0</v>
      </c>
      <c r="J403" s="287">
        <v>0</v>
      </c>
      <c r="K403" s="287">
        <v>0</v>
      </c>
      <c r="L403" s="287">
        <v>0</v>
      </c>
      <c r="M403" s="285">
        <f t="shared" si="69"/>
        <v>0</v>
      </c>
      <c r="N403" s="307"/>
    </row>
    <row r="404" spans="1:14" customFormat="1" ht="38.25" customHeight="1">
      <c r="A404" s="308">
        <v>915</v>
      </c>
      <c r="B404" s="302" t="s">
        <v>727</v>
      </c>
      <c r="C404" s="287">
        <v>0</v>
      </c>
      <c r="D404" s="287">
        <v>0</v>
      </c>
      <c r="E404" s="287">
        <v>0</v>
      </c>
      <c r="F404" s="287">
        <v>0</v>
      </c>
      <c r="G404" s="287">
        <v>0</v>
      </c>
      <c r="H404" s="287">
        <v>0</v>
      </c>
      <c r="I404" s="287">
        <v>0</v>
      </c>
      <c r="J404" s="287">
        <v>0</v>
      </c>
      <c r="K404" s="287">
        <v>0</v>
      </c>
      <c r="L404" s="287">
        <v>0</v>
      </c>
      <c r="M404" s="285">
        <f t="shared" si="69"/>
        <v>0</v>
      </c>
      <c r="N404" s="307"/>
    </row>
    <row r="405" spans="1:14" customFormat="1" ht="25.5" customHeight="1">
      <c r="A405" s="308">
        <v>916</v>
      </c>
      <c r="B405" s="302" t="s">
        <v>728</v>
      </c>
      <c r="C405" s="287">
        <v>0</v>
      </c>
      <c r="D405" s="287">
        <v>0</v>
      </c>
      <c r="E405" s="287">
        <v>0</v>
      </c>
      <c r="F405" s="287">
        <v>0</v>
      </c>
      <c r="G405" s="287">
        <v>0</v>
      </c>
      <c r="H405" s="287">
        <v>0</v>
      </c>
      <c r="I405" s="287">
        <v>0</v>
      </c>
      <c r="J405" s="287">
        <v>0</v>
      </c>
      <c r="K405" s="287">
        <v>0</v>
      </c>
      <c r="L405" s="287">
        <v>0</v>
      </c>
      <c r="M405" s="285">
        <f t="shared" si="69"/>
        <v>0</v>
      </c>
      <c r="N405" s="307"/>
    </row>
    <row r="406" spans="1:14" customFormat="1" ht="27.75" customHeight="1">
      <c r="A406" s="308">
        <v>917</v>
      </c>
      <c r="B406" s="302" t="s">
        <v>729</v>
      </c>
      <c r="C406" s="287">
        <v>0</v>
      </c>
      <c r="D406" s="287">
        <v>0</v>
      </c>
      <c r="E406" s="287">
        <v>0</v>
      </c>
      <c r="F406" s="287">
        <v>0</v>
      </c>
      <c r="G406" s="287">
        <v>0</v>
      </c>
      <c r="H406" s="287">
        <v>0</v>
      </c>
      <c r="I406" s="287">
        <v>0</v>
      </c>
      <c r="J406" s="287">
        <v>0</v>
      </c>
      <c r="K406" s="287">
        <v>0</v>
      </c>
      <c r="L406" s="287">
        <v>0</v>
      </c>
      <c r="M406" s="285">
        <f t="shared" si="69"/>
        <v>0</v>
      </c>
      <c r="N406" s="307"/>
    </row>
    <row r="407" spans="1:14" customFormat="1" ht="25.5" customHeight="1">
      <c r="A407" s="308">
        <v>918</v>
      </c>
      <c r="B407" s="302" t="s">
        <v>730</v>
      </c>
      <c r="C407" s="287">
        <v>0</v>
      </c>
      <c r="D407" s="287">
        <v>0</v>
      </c>
      <c r="E407" s="287">
        <v>0</v>
      </c>
      <c r="F407" s="287">
        <v>0</v>
      </c>
      <c r="G407" s="287">
        <v>0</v>
      </c>
      <c r="H407" s="287">
        <v>0</v>
      </c>
      <c r="I407" s="287">
        <v>0</v>
      </c>
      <c r="J407" s="287">
        <v>0</v>
      </c>
      <c r="K407" s="287">
        <v>0</v>
      </c>
      <c r="L407" s="287">
        <v>0</v>
      </c>
      <c r="M407" s="285">
        <f t="shared" si="69"/>
        <v>0</v>
      </c>
      <c r="N407" s="307"/>
    </row>
    <row r="408" spans="1:14" customFormat="1" ht="25.5" customHeight="1">
      <c r="A408" s="295">
        <v>9200</v>
      </c>
      <c r="B408" s="296" t="s">
        <v>731</v>
      </c>
      <c r="C408" s="284">
        <f t="shared" ref="C408:N408" si="73">SUM(C409:C416)</f>
        <v>0</v>
      </c>
      <c r="D408" s="284">
        <f>SUM(D409:D416)</f>
        <v>0</v>
      </c>
      <c r="E408" s="284">
        <f t="shared" si="73"/>
        <v>0</v>
      </c>
      <c r="F408" s="284">
        <f t="shared" si="73"/>
        <v>0</v>
      </c>
      <c r="G408" s="284">
        <f t="shared" si="73"/>
        <v>0</v>
      </c>
      <c r="H408" s="284">
        <f t="shared" si="73"/>
        <v>0</v>
      </c>
      <c r="I408" s="284">
        <f t="shared" si="73"/>
        <v>0</v>
      </c>
      <c r="J408" s="284">
        <f t="shared" si="73"/>
        <v>0</v>
      </c>
      <c r="K408" s="284">
        <f t="shared" si="73"/>
        <v>0</v>
      </c>
      <c r="L408" s="284">
        <f t="shared" si="73"/>
        <v>0</v>
      </c>
      <c r="M408" s="284">
        <f t="shared" si="69"/>
        <v>0</v>
      </c>
      <c r="N408" s="311">
        <f t="shared" si="73"/>
        <v>0</v>
      </c>
    </row>
    <row r="409" spans="1:14" customFormat="1" ht="25.5" customHeight="1">
      <c r="A409" s="308">
        <v>921</v>
      </c>
      <c r="B409" s="302" t="s">
        <v>732</v>
      </c>
      <c r="C409" s="287">
        <v>0</v>
      </c>
      <c r="D409" s="287">
        <v>0</v>
      </c>
      <c r="E409" s="287">
        <v>0</v>
      </c>
      <c r="F409" s="287">
        <v>0</v>
      </c>
      <c r="G409" s="287">
        <v>0</v>
      </c>
      <c r="H409" s="287">
        <v>0</v>
      </c>
      <c r="I409" s="287">
        <v>0</v>
      </c>
      <c r="J409" s="287">
        <v>0</v>
      </c>
      <c r="K409" s="287">
        <v>0</v>
      </c>
      <c r="L409" s="287">
        <v>0</v>
      </c>
      <c r="M409" s="285">
        <f t="shared" si="69"/>
        <v>0</v>
      </c>
      <c r="N409" s="307"/>
    </row>
    <row r="410" spans="1:14" customFormat="1" ht="25.5" customHeight="1">
      <c r="A410" s="308">
        <v>922</v>
      </c>
      <c r="B410" s="302" t="s">
        <v>733</v>
      </c>
      <c r="C410" s="287">
        <v>0</v>
      </c>
      <c r="D410" s="287">
        <v>0</v>
      </c>
      <c r="E410" s="287">
        <v>0</v>
      </c>
      <c r="F410" s="287">
        <v>0</v>
      </c>
      <c r="G410" s="287">
        <v>0</v>
      </c>
      <c r="H410" s="287">
        <v>0</v>
      </c>
      <c r="I410" s="287">
        <v>0</v>
      </c>
      <c r="J410" s="287">
        <v>0</v>
      </c>
      <c r="K410" s="287">
        <v>0</v>
      </c>
      <c r="L410" s="287">
        <v>0</v>
      </c>
      <c r="M410" s="285">
        <f t="shared" si="69"/>
        <v>0</v>
      </c>
      <c r="N410" s="307"/>
    </row>
    <row r="411" spans="1:14" customFormat="1" ht="25.5" customHeight="1">
      <c r="A411" s="308">
        <v>923</v>
      </c>
      <c r="B411" s="302" t="s">
        <v>734</v>
      </c>
      <c r="C411" s="287">
        <v>0</v>
      </c>
      <c r="D411" s="287">
        <v>0</v>
      </c>
      <c r="E411" s="287">
        <v>0</v>
      </c>
      <c r="F411" s="287">
        <v>0</v>
      </c>
      <c r="G411" s="287">
        <v>0</v>
      </c>
      <c r="H411" s="287">
        <v>0</v>
      </c>
      <c r="I411" s="287">
        <v>0</v>
      </c>
      <c r="J411" s="287">
        <v>0</v>
      </c>
      <c r="K411" s="287">
        <v>0</v>
      </c>
      <c r="L411" s="287">
        <v>0</v>
      </c>
      <c r="M411" s="285">
        <f t="shared" si="69"/>
        <v>0</v>
      </c>
      <c r="N411" s="307"/>
    </row>
    <row r="412" spans="1:14" customFormat="1" ht="25.5" customHeight="1">
      <c r="A412" s="308">
        <v>924</v>
      </c>
      <c r="B412" s="302" t="s">
        <v>735</v>
      </c>
      <c r="C412" s="287">
        <v>0</v>
      </c>
      <c r="D412" s="287">
        <v>0</v>
      </c>
      <c r="E412" s="287">
        <v>0</v>
      </c>
      <c r="F412" s="287">
        <v>0</v>
      </c>
      <c r="G412" s="287">
        <v>0</v>
      </c>
      <c r="H412" s="287">
        <v>0</v>
      </c>
      <c r="I412" s="287">
        <v>0</v>
      </c>
      <c r="J412" s="287">
        <v>0</v>
      </c>
      <c r="K412" s="287">
        <v>0</v>
      </c>
      <c r="L412" s="287">
        <v>0</v>
      </c>
      <c r="M412" s="285">
        <f t="shared" si="69"/>
        <v>0</v>
      </c>
      <c r="N412" s="307"/>
    </row>
    <row r="413" spans="1:14" customFormat="1" ht="24" customHeight="1">
      <c r="A413" s="308">
        <v>925</v>
      </c>
      <c r="B413" s="302" t="s">
        <v>736</v>
      </c>
      <c r="C413" s="287">
        <v>0</v>
      </c>
      <c r="D413" s="287">
        <v>0</v>
      </c>
      <c r="E413" s="287">
        <v>0</v>
      </c>
      <c r="F413" s="287">
        <v>0</v>
      </c>
      <c r="G413" s="287">
        <v>0</v>
      </c>
      <c r="H413" s="287">
        <v>0</v>
      </c>
      <c r="I413" s="287">
        <v>0</v>
      </c>
      <c r="J413" s="287">
        <v>0</v>
      </c>
      <c r="K413" s="287">
        <v>0</v>
      </c>
      <c r="L413" s="287">
        <v>0</v>
      </c>
      <c r="M413" s="285">
        <f t="shared" si="69"/>
        <v>0</v>
      </c>
      <c r="N413" s="307"/>
    </row>
    <row r="414" spans="1:14" customFormat="1" ht="25.5" customHeight="1">
      <c r="A414" s="308">
        <v>926</v>
      </c>
      <c r="B414" s="302" t="s">
        <v>737</v>
      </c>
      <c r="C414" s="287">
        <v>0</v>
      </c>
      <c r="D414" s="287">
        <v>0</v>
      </c>
      <c r="E414" s="287">
        <v>0</v>
      </c>
      <c r="F414" s="287">
        <v>0</v>
      </c>
      <c r="G414" s="287">
        <v>0</v>
      </c>
      <c r="H414" s="287">
        <v>0</v>
      </c>
      <c r="I414" s="287">
        <v>0</v>
      </c>
      <c r="J414" s="287">
        <v>0</v>
      </c>
      <c r="K414" s="287">
        <v>0</v>
      </c>
      <c r="L414" s="287">
        <v>0</v>
      </c>
      <c r="M414" s="285">
        <f t="shared" si="69"/>
        <v>0</v>
      </c>
      <c r="N414" s="307"/>
    </row>
    <row r="415" spans="1:14" customFormat="1" ht="25.5">
      <c r="A415" s="308">
        <v>927</v>
      </c>
      <c r="B415" s="302" t="s">
        <v>738</v>
      </c>
      <c r="C415" s="287">
        <v>0</v>
      </c>
      <c r="D415" s="287">
        <v>0</v>
      </c>
      <c r="E415" s="287">
        <v>0</v>
      </c>
      <c r="F415" s="287">
        <v>0</v>
      </c>
      <c r="G415" s="287">
        <v>0</v>
      </c>
      <c r="H415" s="287">
        <v>0</v>
      </c>
      <c r="I415" s="287">
        <v>0</v>
      </c>
      <c r="J415" s="287">
        <v>0</v>
      </c>
      <c r="K415" s="287">
        <v>0</v>
      </c>
      <c r="L415" s="287">
        <v>0</v>
      </c>
      <c r="M415" s="285">
        <f t="shared" si="69"/>
        <v>0</v>
      </c>
      <c r="N415" s="307"/>
    </row>
    <row r="416" spans="1:14" customFormat="1" ht="25.5" customHeight="1">
      <c r="A416" s="308">
        <v>928</v>
      </c>
      <c r="B416" s="302" t="s">
        <v>739</v>
      </c>
      <c r="C416" s="287">
        <v>0</v>
      </c>
      <c r="D416" s="287">
        <v>0</v>
      </c>
      <c r="E416" s="287">
        <v>0</v>
      </c>
      <c r="F416" s="287">
        <v>0</v>
      </c>
      <c r="G416" s="287">
        <v>0</v>
      </c>
      <c r="H416" s="287">
        <v>0</v>
      </c>
      <c r="I416" s="287">
        <v>0</v>
      </c>
      <c r="J416" s="287">
        <v>0</v>
      </c>
      <c r="K416" s="287">
        <v>0</v>
      </c>
      <c r="L416" s="287">
        <v>0</v>
      </c>
      <c r="M416" s="285">
        <f t="shared" si="69"/>
        <v>0</v>
      </c>
      <c r="N416" s="307"/>
    </row>
    <row r="417" spans="1:15" customFormat="1" ht="25.5" customHeight="1">
      <c r="A417" s="295">
        <v>9300</v>
      </c>
      <c r="B417" s="296" t="s">
        <v>740</v>
      </c>
      <c r="C417" s="284">
        <f t="shared" ref="C417:N417" si="74">SUM(C418:C419)</f>
        <v>0</v>
      </c>
      <c r="D417" s="284">
        <f>SUM(D418:D419)</f>
        <v>0</v>
      </c>
      <c r="E417" s="284">
        <f t="shared" si="74"/>
        <v>0</v>
      </c>
      <c r="F417" s="284">
        <f t="shared" si="74"/>
        <v>0</v>
      </c>
      <c r="G417" s="284">
        <f t="shared" si="74"/>
        <v>0</v>
      </c>
      <c r="H417" s="284">
        <f t="shared" si="74"/>
        <v>0</v>
      </c>
      <c r="I417" s="284">
        <f t="shared" si="74"/>
        <v>0</v>
      </c>
      <c r="J417" s="284">
        <f t="shared" si="74"/>
        <v>0</v>
      </c>
      <c r="K417" s="284">
        <f t="shared" si="74"/>
        <v>0</v>
      </c>
      <c r="L417" s="284">
        <f t="shared" si="74"/>
        <v>0</v>
      </c>
      <c r="M417" s="284">
        <f t="shared" si="69"/>
        <v>0</v>
      </c>
      <c r="N417" s="311">
        <f t="shared" si="74"/>
        <v>0</v>
      </c>
    </row>
    <row r="418" spans="1:15" customFormat="1" ht="25.5" customHeight="1">
      <c r="A418" s="308">
        <v>931</v>
      </c>
      <c r="B418" s="302" t="s">
        <v>741</v>
      </c>
      <c r="C418" s="287">
        <v>0</v>
      </c>
      <c r="D418" s="287">
        <v>0</v>
      </c>
      <c r="E418" s="287">
        <v>0</v>
      </c>
      <c r="F418" s="287">
        <v>0</v>
      </c>
      <c r="G418" s="287">
        <v>0</v>
      </c>
      <c r="H418" s="287">
        <v>0</v>
      </c>
      <c r="I418" s="287">
        <v>0</v>
      </c>
      <c r="J418" s="287">
        <v>0</v>
      </c>
      <c r="K418" s="287">
        <v>0</v>
      </c>
      <c r="L418" s="287">
        <v>0</v>
      </c>
      <c r="M418" s="285">
        <f t="shared" si="69"/>
        <v>0</v>
      </c>
      <c r="N418" s="307"/>
    </row>
    <row r="419" spans="1:15" customFormat="1" ht="25.5" customHeight="1">
      <c r="A419" s="308">
        <v>932</v>
      </c>
      <c r="B419" s="302" t="s">
        <v>742</v>
      </c>
      <c r="C419" s="287">
        <v>0</v>
      </c>
      <c r="D419" s="287">
        <v>0</v>
      </c>
      <c r="E419" s="287">
        <v>0</v>
      </c>
      <c r="F419" s="287">
        <v>0</v>
      </c>
      <c r="G419" s="287">
        <v>0</v>
      </c>
      <c r="H419" s="287">
        <v>0</v>
      </c>
      <c r="I419" s="287">
        <v>0</v>
      </c>
      <c r="J419" s="287">
        <v>0</v>
      </c>
      <c r="K419" s="287">
        <v>0</v>
      </c>
      <c r="L419" s="287">
        <v>0</v>
      </c>
      <c r="M419" s="285">
        <f t="shared" si="69"/>
        <v>0</v>
      </c>
      <c r="N419" s="307"/>
    </row>
    <row r="420" spans="1:15" customFormat="1" ht="25.5" customHeight="1">
      <c r="A420" s="295">
        <v>9400</v>
      </c>
      <c r="B420" s="296" t="s">
        <v>743</v>
      </c>
      <c r="C420" s="284">
        <f t="shared" ref="C420:N420" si="75">SUM(C421:C422)</f>
        <v>0</v>
      </c>
      <c r="D420" s="284">
        <f>SUM(D421:D422)</f>
        <v>0</v>
      </c>
      <c r="E420" s="284">
        <f t="shared" si="75"/>
        <v>0</v>
      </c>
      <c r="F420" s="284">
        <f t="shared" si="75"/>
        <v>0</v>
      </c>
      <c r="G420" s="284">
        <f t="shared" si="75"/>
        <v>0</v>
      </c>
      <c r="H420" s="284">
        <f t="shared" si="75"/>
        <v>0</v>
      </c>
      <c r="I420" s="284">
        <f t="shared" si="75"/>
        <v>0</v>
      </c>
      <c r="J420" s="284">
        <f t="shared" si="75"/>
        <v>0</v>
      </c>
      <c r="K420" s="284">
        <f t="shared" si="75"/>
        <v>0</v>
      </c>
      <c r="L420" s="284">
        <f t="shared" si="75"/>
        <v>0</v>
      </c>
      <c r="M420" s="284">
        <f t="shared" si="69"/>
        <v>0</v>
      </c>
      <c r="N420" s="311">
        <f t="shared" si="75"/>
        <v>0</v>
      </c>
    </row>
    <row r="421" spans="1:15" customFormat="1" ht="25.5" customHeight="1">
      <c r="A421" s="308">
        <v>941</v>
      </c>
      <c r="B421" s="302" t="s">
        <v>744</v>
      </c>
      <c r="C421" s="287">
        <v>0</v>
      </c>
      <c r="D421" s="287">
        <v>0</v>
      </c>
      <c r="E421" s="287">
        <v>0</v>
      </c>
      <c r="F421" s="287">
        <v>0</v>
      </c>
      <c r="G421" s="287">
        <v>0</v>
      </c>
      <c r="H421" s="287">
        <v>0</v>
      </c>
      <c r="I421" s="287">
        <v>0</v>
      </c>
      <c r="J421" s="287">
        <v>0</v>
      </c>
      <c r="K421" s="287">
        <v>0</v>
      </c>
      <c r="L421" s="287">
        <v>0</v>
      </c>
      <c r="M421" s="285">
        <f t="shared" si="69"/>
        <v>0</v>
      </c>
      <c r="N421" s="307"/>
    </row>
    <row r="422" spans="1:15" customFormat="1" ht="25.5" customHeight="1">
      <c r="A422" s="308">
        <v>942</v>
      </c>
      <c r="B422" s="302" t="s">
        <v>745</v>
      </c>
      <c r="C422" s="287">
        <v>0</v>
      </c>
      <c r="D422" s="287">
        <v>0</v>
      </c>
      <c r="E422" s="287">
        <v>0</v>
      </c>
      <c r="F422" s="287">
        <v>0</v>
      </c>
      <c r="G422" s="287">
        <v>0</v>
      </c>
      <c r="H422" s="287">
        <v>0</v>
      </c>
      <c r="I422" s="287">
        <v>0</v>
      </c>
      <c r="J422" s="287">
        <v>0</v>
      </c>
      <c r="K422" s="287">
        <v>0</v>
      </c>
      <c r="L422" s="287">
        <v>0</v>
      </c>
      <c r="M422" s="285">
        <f t="shared" si="69"/>
        <v>0</v>
      </c>
      <c r="N422" s="307"/>
    </row>
    <row r="423" spans="1:15" customFormat="1" ht="25.5" customHeight="1">
      <c r="A423" s="295">
        <v>9500</v>
      </c>
      <c r="B423" s="296" t="s">
        <v>746</v>
      </c>
      <c r="C423" s="284">
        <f t="shared" ref="C423:L423" si="76">SUM(C424:C424)</f>
        <v>0</v>
      </c>
      <c r="D423" s="284">
        <f t="shared" si="76"/>
        <v>0</v>
      </c>
      <c r="E423" s="284">
        <f t="shared" si="76"/>
        <v>0</v>
      </c>
      <c r="F423" s="284">
        <f t="shared" si="76"/>
        <v>0</v>
      </c>
      <c r="G423" s="284">
        <f t="shared" si="76"/>
        <v>0</v>
      </c>
      <c r="H423" s="284">
        <f t="shared" si="76"/>
        <v>0</v>
      </c>
      <c r="I423" s="284">
        <f t="shared" si="76"/>
        <v>0</v>
      </c>
      <c r="J423" s="284">
        <f t="shared" si="76"/>
        <v>0</v>
      </c>
      <c r="K423" s="284">
        <f t="shared" si="76"/>
        <v>0</v>
      </c>
      <c r="L423" s="284">
        <f t="shared" si="76"/>
        <v>0</v>
      </c>
      <c r="M423" s="284">
        <f t="shared" si="69"/>
        <v>0</v>
      </c>
      <c r="N423" s="310"/>
    </row>
    <row r="424" spans="1:15" customFormat="1" ht="25.5" customHeight="1">
      <c r="A424" s="308">
        <v>951</v>
      </c>
      <c r="B424" s="302" t="s">
        <v>747</v>
      </c>
      <c r="C424" s="287">
        <v>0</v>
      </c>
      <c r="D424" s="287">
        <v>0</v>
      </c>
      <c r="E424" s="287">
        <v>0</v>
      </c>
      <c r="F424" s="287">
        <v>0</v>
      </c>
      <c r="G424" s="287">
        <v>0</v>
      </c>
      <c r="H424" s="287">
        <v>0</v>
      </c>
      <c r="I424" s="287">
        <v>0</v>
      </c>
      <c r="J424" s="287">
        <v>0</v>
      </c>
      <c r="K424" s="287">
        <v>0</v>
      </c>
      <c r="L424" s="287">
        <v>0</v>
      </c>
      <c r="M424" s="285">
        <f t="shared" si="69"/>
        <v>0</v>
      </c>
      <c r="N424" s="307"/>
    </row>
    <row r="425" spans="1:15" customFormat="1" ht="25.5" customHeight="1">
      <c r="A425" s="295">
        <v>9600</v>
      </c>
      <c r="B425" s="296" t="s">
        <v>748</v>
      </c>
      <c r="C425" s="284">
        <f t="shared" ref="C425:N425" si="77">SUM(C426:C427)</f>
        <v>0</v>
      </c>
      <c r="D425" s="284">
        <f>SUM(D426:D427)</f>
        <v>0</v>
      </c>
      <c r="E425" s="284">
        <f t="shared" si="77"/>
        <v>0</v>
      </c>
      <c r="F425" s="284">
        <f t="shared" si="77"/>
        <v>0</v>
      </c>
      <c r="G425" s="284">
        <f t="shared" si="77"/>
        <v>0</v>
      </c>
      <c r="H425" s="284">
        <f t="shared" si="77"/>
        <v>0</v>
      </c>
      <c r="I425" s="284">
        <f t="shared" si="77"/>
        <v>0</v>
      </c>
      <c r="J425" s="284">
        <f t="shared" si="77"/>
        <v>0</v>
      </c>
      <c r="K425" s="284">
        <f t="shared" si="77"/>
        <v>0</v>
      </c>
      <c r="L425" s="284">
        <f t="shared" si="77"/>
        <v>0</v>
      </c>
      <c r="M425" s="284">
        <f t="shared" si="69"/>
        <v>0</v>
      </c>
      <c r="N425" s="311">
        <f t="shared" si="77"/>
        <v>0</v>
      </c>
    </row>
    <row r="426" spans="1:15" customFormat="1" ht="25.5" customHeight="1">
      <c r="A426" s="308">
        <v>961</v>
      </c>
      <c r="B426" s="302" t="s">
        <v>749</v>
      </c>
      <c r="C426" s="286">
        <v>0</v>
      </c>
      <c r="D426" s="286">
        <v>0</v>
      </c>
      <c r="E426" s="286">
        <v>0</v>
      </c>
      <c r="F426" s="286">
        <v>0</v>
      </c>
      <c r="G426" s="286">
        <v>0</v>
      </c>
      <c r="H426" s="286">
        <v>0</v>
      </c>
      <c r="I426" s="286">
        <v>0</v>
      </c>
      <c r="J426" s="286">
        <v>0</v>
      </c>
      <c r="K426" s="286">
        <v>0</v>
      </c>
      <c r="L426" s="286">
        <v>0</v>
      </c>
      <c r="M426" s="285">
        <f t="shared" si="69"/>
        <v>0</v>
      </c>
      <c r="N426" s="307"/>
    </row>
    <row r="427" spans="1:15" customFormat="1" ht="36" customHeight="1">
      <c r="A427" s="308">
        <v>962</v>
      </c>
      <c r="B427" s="302" t="s">
        <v>750</v>
      </c>
      <c r="C427" s="286">
        <v>0</v>
      </c>
      <c r="D427" s="286">
        <v>0</v>
      </c>
      <c r="E427" s="286">
        <v>0</v>
      </c>
      <c r="F427" s="286">
        <v>0</v>
      </c>
      <c r="G427" s="286">
        <v>0</v>
      </c>
      <c r="H427" s="286">
        <v>0</v>
      </c>
      <c r="I427" s="286">
        <v>0</v>
      </c>
      <c r="J427" s="286">
        <v>0</v>
      </c>
      <c r="K427" s="286">
        <v>0</v>
      </c>
      <c r="L427" s="286">
        <v>0</v>
      </c>
      <c r="M427" s="285">
        <f t="shared" si="69"/>
        <v>0</v>
      </c>
      <c r="N427" s="307"/>
    </row>
    <row r="428" spans="1:15" customFormat="1" ht="25.5" customHeight="1">
      <c r="A428" s="312">
        <v>9900</v>
      </c>
      <c r="B428" s="257" t="s">
        <v>751</v>
      </c>
      <c r="C428" s="284">
        <f t="shared" ref="C428:N428" si="78">SUM(C429)</f>
        <v>0</v>
      </c>
      <c r="D428" s="284">
        <f t="shared" si="78"/>
        <v>0</v>
      </c>
      <c r="E428" s="284">
        <f t="shared" si="78"/>
        <v>0</v>
      </c>
      <c r="F428" s="284">
        <f t="shared" si="78"/>
        <v>0</v>
      </c>
      <c r="G428" s="284">
        <f t="shared" si="78"/>
        <v>0</v>
      </c>
      <c r="H428" s="284">
        <f t="shared" si="78"/>
        <v>0</v>
      </c>
      <c r="I428" s="284">
        <f t="shared" si="78"/>
        <v>0</v>
      </c>
      <c r="J428" s="284">
        <f t="shared" si="78"/>
        <v>0</v>
      </c>
      <c r="K428" s="284">
        <f t="shared" si="78"/>
        <v>0</v>
      </c>
      <c r="L428" s="284">
        <f t="shared" si="78"/>
        <v>0</v>
      </c>
      <c r="M428" s="284">
        <f t="shared" si="69"/>
        <v>0</v>
      </c>
      <c r="N428" s="311">
        <f t="shared" si="78"/>
        <v>0</v>
      </c>
    </row>
    <row r="429" spans="1:15" customFormat="1" ht="25.5" customHeight="1">
      <c r="A429" s="308">
        <v>991</v>
      </c>
      <c r="B429" s="302" t="s">
        <v>752</v>
      </c>
      <c r="C429" s="287">
        <v>0</v>
      </c>
      <c r="D429" s="287">
        <v>0</v>
      </c>
      <c r="E429" s="287">
        <v>0</v>
      </c>
      <c r="F429" s="287">
        <v>0</v>
      </c>
      <c r="G429" s="287">
        <v>0</v>
      </c>
      <c r="H429" s="287">
        <v>0</v>
      </c>
      <c r="I429" s="287">
        <v>0</v>
      </c>
      <c r="J429" s="287">
        <v>0</v>
      </c>
      <c r="K429" s="287">
        <v>0</v>
      </c>
      <c r="L429" s="287">
        <v>0</v>
      </c>
      <c r="M429" s="285">
        <f t="shared" si="69"/>
        <v>0</v>
      </c>
      <c r="N429" s="307"/>
    </row>
    <row r="430" spans="1:15" s="188" customFormat="1" ht="25.5" customHeight="1" thickBot="1">
      <c r="A430" s="320"/>
      <c r="B430" s="321" t="s">
        <v>753</v>
      </c>
      <c r="C430" s="289">
        <f>C5+C42+C107+C192+C251+C310+C332+C380+C398</f>
        <v>5013328</v>
      </c>
      <c r="D430" s="289">
        <f>D5+D42+D107+D192+D251+D310+D332+D380+D398</f>
        <v>0</v>
      </c>
      <c r="E430" s="289">
        <f t="shared" ref="E430:M430" si="79">E5+E42+E107+E192+E251+E310+E332+E380+E398</f>
        <v>0</v>
      </c>
      <c r="F430" s="289">
        <f t="shared" si="79"/>
        <v>0</v>
      </c>
      <c r="G430" s="289">
        <f t="shared" si="79"/>
        <v>0</v>
      </c>
      <c r="H430" s="289">
        <f t="shared" si="79"/>
        <v>0</v>
      </c>
      <c r="I430" s="289">
        <f t="shared" si="79"/>
        <v>203000</v>
      </c>
      <c r="J430" s="289">
        <f t="shared" si="79"/>
        <v>0</v>
      </c>
      <c r="K430" s="289">
        <f t="shared" si="79"/>
        <v>0</v>
      </c>
      <c r="L430" s="289">
        <f t="shared" si="79"/>
        <v>0</v>
      </c>
      <c r="M430" s="289">
        <f t="shared" si="79"/>
        <v>5216328</v>
      </c>
      <c r="N430" s="322">
        <f>N5+N42+N107+N192+N251+N310+N332+N380+N398</f>
        <v>0</v>
      </c>
      <c r="O430" s="35"/>
    </row>
    <row r="431" spans="1:15" ht="15" hidden="1"/>
    <row r="432" spans="1:15" ht="15.75" hidden="1">
      <c r="O432" s="188"/>
    </row>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sheetData>
  <mergeCells count="11">
    <mergeCell ref="A1:N1"/>
    <mergeCell ref="A2:N2"/>
    <mergeCell ref="L3:L4"/>
    <mergeCell ref="M3:M4"/>
    <mergeCell ref="A3:A4"/>
    <mergeCell ref="B3:B4"/>
    <mergeCell ref="C3:C4"/>
    <mergeCell ref="E3:H3"/>
    <mergeCell ref="I3:J3"/>
    <mergeCell ref="K3:K4"/>
    <mergeCell ref="D3:D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M9 M330:M331 M262 M268:M273 M253:M254 M321:M328 M312:M319 M257:M258 M283:M284 M12:M13 M279 M139">
      <formula1>0</formula1>
    </dataValidation>
    <dataValidation type="whole" operator="greaterThan" allowBlank="1" showInputMessage="1" showErrorMessage="1" errorTitle="Valor no valido" error="La información que intenta ingresar es un números negativos o texto, favor de verificarlo." sqref="N244:N246 N241:N242 M429 M424 M260:M261 M220:M227 M409:M416 M400:M407 M296:M299 M337:M345 M354:M362 M167:M175 M286:M294 M263 M57:M65 M275 M364:M372 M14:M15 M204:M208 M426:M427 M183:M191 M277:M278 M177:M181 M334:M335 M140:M147 M129:M137 M109:M117 M229:M231 M98:M106 M94:M96 M88:M92 M85:M86 M77:M83 M67:M75 M53:M55 M44:M51 M40:M41 M38 M301:M309 M26:M29 M31:M36 M418:M419 M233:M238 M248:M250 M159:M165 M10 M421:M422 M374:M375 M240:M246 M210:M218 M265:M266 M194:M202 M17:M24 M7:M8 M395:M397 M389:M393 M382:M387 M347:M352 M377:M379 M119:M127 M280:M282 M255:M256 M149:M157 C241:L241 C239:N239">
      <formula1>0</formula1>
    </dataValidation>
    <dataValidation operator="greaterThan" allowBlank="1" showInputMessage="1" showErrorMessage="1" errorTitle="Valor no valido" error="La información que intenta ingresar es un números negativos o texto, favor de verificarlo." sqref="C194:L202 C395:L397 C389:L393 C382:L387 C374:L375 C354:L362 C248:L250 C240:L240 C233:L238 C210:L218 C426:L427 C57:L65"/>
    <dataValidation operator="greaterThanOrEqual" allowBlank="1" showInputMessage="1" showErrorMessage="1" errorTitle="Valor no valido" error="La información que intenta ingresar es un números negativos o texto, favor de verificarlo." sqref="C229:L231 C330:L331 C321:L328 C312:L319"/>
  </dataValidations>
  <printOptions horizontalCentered="1"/>
  <pageMargins left="0.9055118110236221" right="0.23622047244094491" top="0.39370078740157483" bottom="0.47244094488188981" header="0.31496062992125984" footer="0.23622047244094491"/>
  <pageSetup paperSize="5" scale="60" orientation="landscape" r:id="rId1"/>
  <headerFooter>
    <oddFooter>&amp;L&amp;"-,Cursiva"     Ejercicio Fiscal 2016&amp;RPágina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dimension ref="A1:DU82"/>
  <sheetViews>
    <sheetView showGridLines="0" topLeftCell="A17" zoomScale="80" zoomScaleNormal="80" workbookViewId="0">
      <selection activeCell="AK24" sqref="AK24:AP24"/>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7" width="1.7109375" customWidth="1"/>
    <col min="38" max="38" width="2.140625" customWidth="1"/>
    <col min="39" max="39" width="2.2851562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701" t="s">
        <v>1789</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702"/>
      <c r="BB1" s="702"/>
      <c r="BC1" s="702"/>
      <c r="BD1" s="702"/>
      <c r="BE1" s="702"/>
      <c r="BF1" s="702"/>
      <c r="BG1" s="702"/>
      <c r="BH1" s="702"/>
      <c r="BI1" s="702"/>
      <c r="BJ1" s="702"/>
      <c r="BK1" s="702"/>
      <c r="BL1" s="702"/>
      <c r="BM1" s="702"/>
      <c r="BN1" s="702"/>
      <c r="BO1" s="702"/>
      <c r="BP1" s="702"/>
      <c r="BQ1" s="702"/>
      <c r="BR1" s="702"/>
      <c r="BS1" s="702"/>
      <c r="BT1" s="702"/>
      <c r="BU1" s="702"/>
      <c r="BV1" s="702"/>
      <c r="BW1" s="702"/>
      <c r="BX1" s="702"/>
      <c r="BY1" s="702"/>
      <c r="BZ1" s="702"/>
      <c r="CA1" s="702"/>
      <c r="CB1" s="702"/>
      <c r="CC1" s="702"/>
      <c r="CD1" s="702"/>
      <c r="CE1" s="702"/>
      <c r="CF1" s="702"/>
      <c r="CG1" s="702"/>
      <c r="CH1" s="702"/>
      <c r="CI1" s="702"/>
      <c r="CJ1" s="702"/>
      <c r="CK1" s="702"/>
      <c r="CL1" s="702"/>
      <c r="CM1" s="702"/>
      <c r="CN1" s="702"/>
      <c r="CO1" s="702"/>
      <c r="CP1" s="702"/>
      <c r="CQ1" s="702"/>
      <c r="CR1" s="702"/>
      <c r="CS1" s="702"/>
      <c r="CT1" s="702"/>
      <c r="CU1" s="702"/>
      <c r="CV1" s="702"/>
      <c r="CW1" s="702"/>
      <c r="CX1" s="702"/>
      <c r="CY1" s="702"/>
      <c r="CZ1" s="702"/>
      <c r="DA1" s="702"/>
      <c r="DB1" s="702"/>
      <c r="DC1" s="702"/>
      <c r="DD1" s="702"/>
      <c r="DE1" s="703"/>
    </row>
    <row r="2" spans="1:125" ht="17.25" customHeight="1">
      <c r="A2" s="346"/>
      <c r="B2" s="347"/>
      <c r="C2" s="704" t="str">
        <f>'Objetivos PMD'!$B$3</f>
        <v>Municipio:  SISTEMA DIF JALOSTOTITLAN, JALISCO</v>
      </c>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4"/>
      <c r="BP2" s="704"/>
      <c r="BQ2" s="704"/>
      <c r="BR2" s="704"/>
      <c r="BS2" s="704"/>
      <c r="BT2" s="704"/>
      <c r="BU2" s="704"/>
      <c r="BV2" s="704"/>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8"/>
    </row>
    <row r="3" spans="1:125" s="1" customFormat="1" ht="3" customHeight="1">
      <c r="A3" s="21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3"/>
      <c r="DC3" s="213"/>
      <c r="DD3" s="213"/>
      <c r="DE3" s="214"/>
    </row>
    <row r="4" spans="1:125" ht="15" customHeight="1">
      <c r="A4" s="705" t="s">
        <v>1039</v>
      </c>
      <c r="B4" s="706"/>
      <c r="C4" s="706"/>
      <c r="D4" s="706"/>
      <c r="E4" s="706"/>
      <c r="F4" s="706"/>
      <c r="G4" s="706"/>
      <c r="H4" s="706"/>
      <c r="I4" s="706"/>
      <c r="J4" s="706"/>
      <c r="K4" s="706"/>
      <c r="L4" s="706"/>
      <c r="M4" s="706"/>
      <c r="N4" s="706"/>
      <c r="O4" s="706"/>
      <c r="P4" s="706" t="s">
        <v>1040</v>
      </c>
      <c r="Q4" s="706"/>
      <c r="R4" s="706"/>
      <c r="S4" s="706"/>
      <c r="T4" s="706"/>
      <c r="U4" s="706"/>
      <c r="V4" s="706"/>
      <c r="W4" s="706"/>
      <c r="X4" s="706"/>
      <c r="Y4" s="706"/>
      <c r="Z4" s="706"/>
      <c r="AA4" s="706"/>
      <c r="AB4" s="706"/>
      <c r="AC4" s="706"/>
      <c r="AD4" s="706" t="s">
        <v>39</v>
      </c>
      <c r="AE4" s="706"/>
      <c r="AF4" s="706"/>
      <c r="AG4" s="707" t="s">
        <v>1044</v>
      </c>
      <c r="AH4" s="707"/>
      <c r="AI4" s="707"/>
      <c r="AJ4" s="708"/>
      <c r="AK4" s="709" t="s">
        <v>1043</v>
      </c>
      <c r="AL4" s="710"/>
      <c r="AM4" s="710"/>
      <c r="AN4" s="710"/>
      <c r="AO4" s="710"/>
      <c r="AP4" s="710"/>
      <c r="AQ4" s="710"/>
      <c r="AR4" s="710"/>
      <c r="AS4" s="710"/>
      <c r="AT4" s="710"/>
      <c r="AU4" s="710"/>
      <c r="AV4" s="710"/>
      <c r="AW4" s="710"/>
      <c r="AX4" s="711"/>
      <c r="AY4" s="709">
        <v>131</v>
      </c>
      <c r="AZ4" s="710"/>
      <c r="BA4" s="710"/>
      <c r="BB4" s="710"/>
      <c r="BC4" s="710"/>
      <c r="BD4" s="710"/>
      <c r="BE4" s="710"/>
      <c r="BF4" s="711"/>
      <c r="BG4" s="709">
        <v>132</v>
      </c>
      <c r="BH4" s="710"/>
      <c r="BI4" s="710"/>
      <c r="BJ4" s="710"/>
      <c r="BK4" s="710"/>
      <c r="BL4" s="710"/>
      <c r="BM4" s="710"/>
      <c r="BN4" s="711"/>
      <c r="BO4" s="709">
        <v>132</v>
      </c>
      <c r="BP4" s="710"/>
      <c r="BQ4" s="710"/>
      <c r="BR4" s="710"/>
      <c r="BS4" s="710"/>
      <c r="BT4" s="710"/>
      <c r="BU4" s="710"/>
      <c r="BV4" s="711"/>
      <c r="BW4" s="709">
        <v>133</v>
      </c>
      <c r="BX4" s="710"/>
      <c r="BY4" s="710"/>
      <c r="BZ4" s="710"/>
      <c r="CA4" s="710"/>
      <c r="CB4" s="710"/>
      <c r="CC4" s="710"/>
      <c r="CD4" s="711"/>
      <c r="CE4" s="709">
        <v>134</v>
      </c>
      <c r="CF4" s="710"/>
      <c r="CG4" s="710"/>
      <c r="CH4" s="710"/>
      <c r="CI4" s="710"/>
      <c r="CJ4" s="710"/>
      <c r="CK4" s="710"/>
      <c r="CL4" s="710"/>
      <c r="CM4" s="711"/>
      <c r="CN4" s="695" t="s">
        <v>1586</v>
      </c>
      <c r="CO4" s="696"/>
      <c r="CP4" s="696"/>
      <c r="CQ4" s="696"/>
      <c r="CR4" s="696"/>
      <c r="CS4" s="696"/>
      <c r="CT4" s="696"/>
      <c r="CU4" s="697"/>
      <c r="CV4" s="695" t="s">
        <v>1587</v>
      </c>
      <c r="CW4" s="696"/>
      <c r="CX4" s="696"/>
      <c r="CY4" s="696"/>
      <c r="CZ4" s="696"/>
      <c r="DA4" s="696"/>
      <c r="DB4" s="696"/>
      <c r="DC4" s="696"/>
      <c r="DD4" s="696"/>
      <c r="DE4" s="698"/>
    </row>
    <row r="5" spans="1:125" ht="12.75" customHeight="1">
      <c r="A5" s="705"/>
      <c r="B5" s="706"/>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7"/>
      <c r="AH5" s="707"/>
      <c r="AI5" s="707"/>
      <c r="AJ5" s="708"/>
      <c r="AK5" s="692" t="s">
        <v>1041</v>
      </c>
      <c r="AL5" s="693"/>
      <c r="AM5" s="693"/>
      <c r="AN5" s="693"/>
      <c r="AO5" s="693"/>
      <c r="AP5" s="693"/>
      <c r="AQ5" s="693"/>
      <c r="AR5" s="693"/>
      <c r="AS5" s="693"/>
      <c r="AT5" s="693"/>
      <c r="AU5" s="693"/>
      <c r="AV5" s="693"/>
      <c r="AW5" s="693"/>
      <c r="AX5" s="694"/>
      <c r="AY5" s="684" t="s">
        <v>1045</v>
      </c>
      <c r="AZ5" s="685"/>
      <c r="BA5" s="685"/>
      <c r="BB5" s="685"/>
      <c r="BC5" s="685"/>
      <c r="BD5" s="685"/>
      <c r="BE5" s="685"/>
      <c r="BF5" s="686"/>
      <c r="BG5" s="684" t="s">
        <v>1588</v>
      </c>
      <c r="BH5" s="685"/>
      <c r="BI5" s="685"/>
      <c r="BJ5" s="685"/>
      <c r="BK5" s="685"/>
      <c r="BL5" s="685"/>
      <c r="BM5" s="685"/>
      <c r="BN5" s="686"/>
      <c r="BO5" s="684" t="s">
        <v>1590</v>
      </c>
      <c r="BP5" s="685"/>
      <c r="BQ5" s="685"/>
      <c r="BR5" s="685"/>
      <c r="BS5" s="685"/>
      <c r="BT5" s="685"/>
      <c r="BU5" s="685"/>
      <c r="BV5" s="686"/>
      <c r="BW5" s="684" t="s">
        <v>1585</v>
      </c>
      <c r="BX5" s="690"/>
      <c r="BY5" s="690"/>
      <c r="BZ5" s="690"/>
      <c r="CA5" s="690"/>
      <c r="CB5" s="690"/>
      <c r="CC5" s="690"/>
      <c r="CD5" s="691"/>
      <c r="CE5" s="712" t="s">
        <v>361</v>
      </c>
      <c r="CF5" s="690"/>
      <c r="CG5" s="690"/>
      <c r="CH5" s="690"/>
      <c r="CI5" s="690"/>
      <c r="CJ5" s="690"/>
      <c r="CK5" s="690"/>
      <c r="CL5" s="690"/>
      <c r="CM5" s="691"/>
      <c r="CN5" s="684"/>
      <c r="CO5" s="685"/>
      <c r="CP5" s="685"/>
      <c r="CQ5" s="685"/>
      <c r="CR5" s="685"/>
      <c r="CS5" s="685"/>
      <c r="CT5" s="685"/>
      <c r="CU5" s="686"/>
      <c r="CV5" s="684"/>
      <c r="CW5" s="685"/>
      <c r="CX5" s="685"/>
      <c r="CY5" s="685"/>
      <c r="CZ5" s="685"/>
      <c r="DA5" s="685"/>
      <c r="DB5" s="685"/>
      <c r="DC5" s="685"/>
      <c r="DD5" s="685"/>
      <c r="DE5" s="699"/>
    </row>
    <row r="6" spans="1:125" ht="44.25" customHeight="1">
      <c r="A6" s="705"/>
      <c r="B6" s="706"/>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7"/>
      <c r="AH6" s="707"/>
      <c r="AI6" s="707"/>
      <c r="AJ6" s="707"/>
      <c r="AK6" s="713" t="s">
        <v>1042</v>
      </c>
      <c r="AL6" s="713"/>
      <c r="AM6" s="713"/>
      <c r="AN6" s="713"/>
      <c r="AO6" s="713"/>
      <c r="AP6" s="713"/>
      <c r="AQ6" s="713" t="s">
        <v>6</v>
      </c>
      <c r="AR6" s="713"/>
      <c r="AS6" s="713"/>
      <c r="AT6" s="713"/>
      <c r="AU6" s="713"/>
      <c r="AV6" s="713"/>
      <c r="AW6" s="713"/>
      <c r="AX6" s="713"/>
      <c r="AY6" s="714" t="s">
        <v>1589</v>
      </c>
      <c r="AZ6" s="715"/>
      <c r="BA6" s="715"/>
      <c r="BB6" s="715"/>
      <c r="BC6" s="715"/>
      <c r="BD6" s="715"/>
      <c r="BE6" s="715"/>
      <c r="BF6" s="716"/>
      <c r="BG6" s="687"/>
      <c r="BH6" s="688"/>
      <c r="BI6" s="688"/>
      <c r="BJ6" s="688"/>
      <c r="BK6" s="688"/>
      <c r="BL6" s="688"/>
      <c r="BM6" s="688"/>
      <c r="BN6" s="689"/>
      <c r="BO6" s="687"/>
      <c r="BP6" s="688"/>
      <c r="BQ6" s="688"/>
      <c r="BR6" s="688"/>
      <c r="BS6" s="688"/>
      <c r="BT6" s="688"/>
      <c r="BU6" s="688"/>
      <c r="BV6" s="689"/>
      <c r="BW6" s="692"/>
      <c r="BX6" s="693"/>
      <c r="BY6" s="693"/>
      <c r="BZ6" s="693"/>
      <c r="CA6" s="693"/>
      <c r="CB6" s="693"/>
      <c r="CC6" s="693"/>
      <c r="CD6" s="694"/>
      <c r="CE6" s="692"/>
      <c r="CF6" s="693"/>
      <c r="CG6" s="693"/>
      <c r="CH6" s="693"/>
      <c r="CI6" s="693"/>
      <c r="CJ6" s="693"/>
      <c r="CK6" s="693"/>
      <c r="CL6" s="693"/>
      <c r="CM6" s="694"/>
      <c r="CN6" s="687"/>
      <c r="CO6" s="688"/>
      <c r="CP6" s="688"/>
      <c r="CQ6" s="688"/>
      <c r="CR6" s="688"/>
      <c r="CS6" s="688"/>
      <c r="CT6" s="688"/>
      <c r="CU6" s="689"/>
      <c r="CV6" s="687"/>
      <c r="CW6" s="688"/>
      <c r="CX6" s="688"/>
      <c r="CY6" s="688"/>
      <c r="CZ6" s="688"/>
      <c r="DA6" s="688"/>
      <c r="DB6" s="688"/>
      <c r="DC6" s="688"/>
      <c r="DD6" s="688"/>
      <c r="DE6" s="700"/>
    </row>
    <row r="7" spans="1:125" s="3" customFormat="1" ht="6" hidden="1" customHeight="1">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8">
        <v>35480</v>
      </c>
      <c r="AH7" s="68"/>
      <c r="AI7" s="68"/>
      <c r="AJ7" s="68"/>
      <c r="AK7" s="717"/>
      <c r="AL7" s="717"/>
      <c r="AM7" s="717"/>
      <c r="AN7" s="717"/>
      <c r="AO7" s="717"/>
      <c r="AP7" s="717"/>
      <c r="AQ7" s="718"/>
      <c r="AR7" s="718"/>
      <c r="AS7" s="718"/>
      <c r="AT7" s="718"/>
      <c r="AU7" s="718"/>
      <c r="AV7" s="718"/>
      <c r="AW7" s="718"/>
      <c r="AX7" s="718"/>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9"/>
    </row>
    <row r="8" spans="1:125" s="3" customFormat="1" ht="23.25" customHeight="1">
      <c r="A8" s="719" t="s">
        <v>1827</v>
      </c>
      <c r="B8" s="720"/>
      <c r="C8" s="720"/>
      <c r="D8" s="720"/>
      <c r="E8" s="720"/>
      <c r="F8" s="720"/>
      <c r="G8" s="720"/>
      <c r="H8" s="720"/>
      <c r="I8" s="720"/>
      <c r="J8" s="720"/>
      <c r="K8" s="720"/>
      <c r="L8" s="720"/>
      <c r="M8" s="720"/>
      <c r="N8" s="720"/>
      <c r="O8" s="721"/>
      <c r="P8" s="681" t="s">
        <v>1828</v>
      </c>
      <c r="Q8" s="681"/>
      <c r="R8" s="681"/>
      <c r="S8" s="681"/>
      <c r="T8" s="681"/>
      <c r="U8" s="681"/>
      <c r="V8" s="681"/>
      <c r="W8" s="681"/>
      <c r="X8" s="681"/>
      <c r="Y8" s="681"/>
      <c r="Z8" s="681"/>
      <c r="AA8" s="681"/>
      <c r="AB8" s="681"/>
      <c r="AC8" s="681"/>
      <c r="AD8" s="676"/>
      <c r="AE8" s="676"/>
      <c r="AF8" s="676"/>
      <c r="AG8" s="677">
        <v>1</v>
      </c>
      <c r="AH8" s="677"/>
      <c r="AI8" s="677"/>
      <c r="AJ8" s="677"/>
      <c r="AK8" s="722">
        <v>16192</v>
      </c>
      <c r="AL8" s="722"/>
      <c r="AM8" s="722"/>
      <c r="AN8" s="722"/>
      <c r="AO8" s="722"/>
      <c r="AP8" s="722"/>
      <c r="AQ8" s="667">
        <f>AG8*AK8*12</f>
        <v>194304</v>
      </c>
      <c r="AR8" s="667"/>
      <c r="AS8" s="667"/>
      <c r="AT8" s="667"/>
      <c r="AU8" s="667"/>
      <c r="AV8" s="667"/>
      <c r="AW8" s="667"/>
      <c r="AX8" s="667"/>
      <c r="AY8" s="672">
        <v>0</v>
      </c>
      <c r="AZ8" s="672"/>
      <c r="BA8" s="672"/>
      <c r="BB8" s="672"/>
      <c r="BC8" s="672"/>
      <c r="BD8" s="672"/>
      <c r="BE8" s="672"/>
      <c r="BF8" s="672"/>
      <c r="BG8" s="672">
        <v>0</v>
      </c>
      <c r="BH8" s="672"/>
      <c r="BI8" s="672"/>
      <c r="BJ8" s="672"/>
      <c r="BK8" s="672"/>
      <c r="BL8" s="672"/>
      <c r="BM8" s="672"/>
      <c r="BN8" s="672"/>
      <c r="BO8" s="672">
        <f>AQ8/365*50</f>
        <v>26616.98630136986</v>
      </c>
      <c r="BP8" s="672"/>
      <c r="BQ8" s="672"/>
      <c r="BR8" s="672"/>
      <c r="BS8" s="672"/>
      <c r="BT8" s="672"/>
      <c r="BU8" s="672"/>
      <c r="BV8" s="672"/>
      <c r="BW8" s="672">
        <v>0</v>
      </c>
      <c r="BX8" s="672"/>
      <c r="BY8" s="672"/>
      <c r="BZ8" s="672"/>
      <c r="CA8" s="672"/>
      <c r="CB8" s="672"/>
      <c r="CC8" s="672"/>
      <c r="CD8" s="672"/>
      <c r="CE8" s="672">
        <v>0</v>
      </c>
      <c r="CF8" s="672"/>
      <c r="CG8" s="672"/>
      <c r="CH8" s="672"/>
      <c r="CI8" s="672"/>
      <c r="CJ8" s="672"/>
      <c r="CK8" s="672"/>
      <c r="CL8" s="672"/>
      <c r="CM8" s="672"/>
      <c r="CN8" s="672">
        <v>0</v>
      </c>
      <c r="CO8" s="672"/>
      <c r="CP8" s="672"/>
      <c r="CQ8" s="672"/>
      <c r="CR8" s="672"/>
      <c r="CS8" s="672"/>
      <c r="CT8" s="672"/>
      <c r="CU8" s="672"/>
      <c r="CV8" s="667">
        <f>SUM(AQ8:CU8)</f>
        <v>220920.98630136985</v>
      </c>
      <c r="CW8" s="667"/>
      <c r="CX8" s="667"/>
      <c r="CY8" s="667"/>
      <c r="CZ8" s="667"/>
      <c r="DA8" s="667"/>
      <c r="DB8" s="667"/>
      <c r="DC8" s="667"/>
      <c r="DD8" s="667"/>
      <c r="DE8" s="668"/>
    </row>
    <row r="9" spans="1:125" s="3" customFormat="1" ht="23.25" customHeight="1">
      <c r="A9" s="719" t="s">
        <v>1829</v>
      </c>
      <c r="B9" s="720"/>
      <c r="C9" s="720"/>
      <c r="D9" s="720"/>
      <c r="E9" s="720"/>
      <c r="F9" s="720"/>
      <c r="G9" s="720"/>
      <c r="H9" s="720"/>
      <c r="I9" s="720"/>
      <c r="J9" s="720"/>
      <c r="K9" s="720"/>
      <c r="L9" s="720"/>
      <c r="M9" s="720"/>
      <c r="N9" s="720"/>
      <c r="O9" s="721"/>
      <c r="P9" s="681" t="s">
        <v>1828</v>
      </c>
      <c r="Q9" s="681"/>
      <c r="R9" s="681"/>
      <c r="S9" s="681"/>
      <c r="T9" s="681"/>
      <c r="U9" s="681"/>
      <c r="V9" s="681"/>
      <c r="W9" s="681"/>
      <c r="X9" s="681"/>
      <c r="Y9" s="681"/>
      <c r="Z9" s="681"/>
      <c r="AA9" s="681"/>
      <c r="AB9" s="681"/>
      <c r="AC9" s="681"/>
      <c r="AD9" s="676"/>
      <c r="AE9" s="676"/>
      <c r="AF9" s="676"/>
      <c r="AG9" s="677">
        <v>1</v>
      </c>
      <c r="AH9" s="677"/>
      <c r="AI9" s="677"/>
      <c r="AJ9" s="677"/>
      <c r="AK9" s="678">
        <v>8528</v>
      </c>
      <c r="AL9" s="679"/>
      <c r="AM9" s="679"/>
      <c r="AN9" s="679"/>
      <c r="AO9" s="679"/>
      <c r="AP9" s="680"/>
      <c r="AQ9" s="667">
        <f>AG9*AK9*12</f>
        <v>102336</v>
      </c>
      <c r="AR9" s="667"/>
      <c r="AS9" s="667"/>
      <c r="AT9" s="667"/>
      <c r="AU9" s="667"/>
      <c r="AV9" s="667"/>
      <c r="AW9" s="667"/>
      <c r="AX9" s="667"/>
      <c r="AY9" s="669">
        <v>0</v>
      </c>
      <c r="AZ9" s="670"/>
      <c r="BA9" s="670"/>
      <c r="BB9" s="670"/>
      <c r="BC9" s="670"/>
      <c r="BD9" s="670"/>
      <c r="BE9" s="670"/>
      <c r="BF9" s="671"/>
      <c r="BG9" s="672">
        <v>0</v>
      </c>
      <c r="BH9" s="672"/>
      <c r="BI9" s="672"/>
      <c r="BJ9" s="672"/>
      <c r="BK9" s="672"/>
      <c r="BL9" s="672"/>
      <c r="BM9" s="672"/>
      <c r="BN9" s="672"/>
      <c r="BO9" s="669">
        <f t="shared" ref="BO9:BO26" si="0">AQ9/365*50</f>
        <v>14018.630136986299</v>
      </c>
      <c r="BP9" s="670"/>
      <c r="BQ9" s="670"/>
      <c r="BR9" s="670"/>
      <c r="BS9" s="670"/>
      <c r="BT9" s="670"/>
      <c r="BU9" s="670"/>
      <c r="BV9" s="671"/>
      <c r="BW9" s="672">
        <v>0</v>
      </c>
      <c r="BX9" s="672"/>
      <c r="BY9" s="672"/>
      <c r="BZ9" s="672"/>
      <c r="CA9" s="672"/>
      <c r="CB9" s="672"/>
      <c r="CC9" s="672"/>
      <c r="CD9" s="672"/>
      <c r="CE9" s="672">
        <v>0</v>
      </c>
      <c r="CF9" s="672"/>
      <c r="CG9" s="672"/>
      <c r="CH9" s="672"/>
      <c r="CI9" s="672"/>
      <c r="CJ9" s="672"/>
      <c r="CK9" s="672"/>
      <c r="CL9" s="672"/>
      <c r="CM9" s="672"/>
      <c r="CN9" s="672">
        <v>0</v>
      </c>
      <c r="CO9" s="672"/>
      <c r="CP9" s="672"/>
      <c r="CQ9" s="672"/>
      <c r="CR9" s="672"/>
      <c r="CS9" s="672"/>
      <c r="CT9" s="672"/>
      <c r="CU9" s="672"/>
      <c r="CV9" s="667">
        <f t="shared" ref="CV9:CV26" si="1">SUM(AQ9:CU9)</f>
        <v>116354.63013698629</v>
      </c>
      <c r="CW9" s="667"/>
      <c r="CX9" s="667"/>
      <c r="CY9" s="667"/>
      <c r="CZ9" s="667"/>
      <c r="DA9" s="667"/>
      <c r="DB9" s="667"/>
      <c r="DC9" s="667"/>
      <c r="DD9" s="667"/>
      <c r="DE9" s="668"/>
      <c r="DU9" s="128"/>
    </row>
    <row r="10" spans="1:125" s="3" customFormat="1" ht="23.25" customHeight="1">
      <c r="A10" s="719" t="s">
        <v>1830</v>
      </c>
      <c r="B10" s="720"/>
      <c r="C10" s="720"/>
      <c r="D10" s="720"/>
      <c r="E10" s="720"/>
      <c r="F10" s="720"/>
      <c r="G10" s="720"/>
      <c r="H10" s="720"/>
      <c r="I10" s="720"/>
      <c r="J10" s="720"/>
      <c r="K10" s="720"/>
      <c r="L10" s="720"/>
      <c r="M10" s="720"/>
      <c r="N10" s="720"/>
      <c r="O10" s="721"/>
      <c r="P10" s="681" t="s">
        <v>1828</v>
      </c>
      <c r="Q10" s="681"/>
      <c r="R10" s="681"/>
      <c r="S10" s="681"/>
      <c r="T10" s="681"/>
      <c r="U10" s="681"/>
      <c r="V10" s="681"/>
      <c r="W10" s="681"/>
      <c r="X10" s="681"/>
      <c r="Y10" s="681"/>
      <c r="Z10" s="681"/>
      <c r="AA10" s="681"/>
      <c r="AB10" s="681"/>
      <c r="AC10" s="681"/>
      <c r="AD10" s="676"/>
      <c r="AE10" s="676"/>
      <c r="AF10" s="676"/>
      <c r="AG10" s="677">
        <v>1</v>
      </c>
      <c r="AH10" s="677"/>
      <c r="AI10" s="677"/>
      <c r="AJ10" s="677"/>
      <c r="AK10" s="678">
        <v>7087</v>
      </c>
      <c r="AL10" s="679"/>
      <c r="AM10" s="679"/>
      <c r="AN10" s="679"/>
      <c r="AO10" s="679"/>
      <c r="AP10" s="680"/>
      <c r="AQ10" s="667">
        <f t="shared" ref="AQ10:AQ26" si="2">AG10*AK10*12</f>
        <v>85044</v>
      </c>
      <c r="AR10" s="667"/>
      <c r="AS10" s="667"/>
      <c r="AT10" s="667"/>
      <c r="AU10" s="667"/>
      <c r="AV10" s="667"/>
      <c r="AW10" s="667"/>
      <c r="AX10" s="667"/>
      <c r="AY10" s="669">
        <v>0</v>
      </c>
      <c r="AZ10" s="670"/>
      <c r="BA10" s="670"/>
      <c r="BB10" s="670"/>
      <c r="BC10" s="670"/>
      <c r="BD10" s="670"/>
      <c r="BE10" s="670"/>
      <c r="BF10" s="671"/>
      <c r="BG10" s="672">
        <v>0</v>
      </c>
      <c r="BH10" s="672"/>
      <c r="BI10" s="672"/>
      <c r="BJ10" s="672"/>
      <c r="BK10" s="672"/>
      <c r="BL10" s="672"/>
      <c r="BM10" s="672"/>
      <c r="BN10" s="672"/>
      <c r="BO10" s="669">
        <f t="shared" si="0"/>
        <v>11649.86301369863</v>
      </c>
      <c r="BP10" s="670"/>
      <c r="BQ10" s="670"/>
      <c r="BR10" s="670"/>
      <c r="BS10" s="670"/>
      <c r="BT10" s="670"/>
      <c r="BU10" s="670"/>
      <c r="BV10" s="671"/>
      <c r="BW10" s="672">
        <v>0</v>
      </c>
      <c r="BX10" s="672"/>
      <c r="BY10" s="672"/>
      <c r="BZ10" s="672"/>
      <c r="CA10" s="672"/>
      <c r="CB10" s="672"/>
      <c r="CC10" s="672"/>
      <c r="CD10" s="672"/>
      <c r="CE10" s="672">
        <v>0</v>
      </c>
      <c r="CF10" s="672"/>
      <c r="CG10" s="672"/>
      <c r="CH10" s="672"/>
      <c r="CI10" s="672"/>
      <c r="CJ10" s="672"/>
      <c r="CK10" s="672"/>
      <c r="CL10" s="672"/>
      <c r="CM10" s="672"/>
      <c r="CN10" s="672">
        <v>0</v>
      </c>
      <c r="CO10" s="672"/>
      <c r="CP10" s="672"/>
      <c r="CQ10" s="672"/>
      <c r="CR10" s="672"/>
      <c r="CS10" s="672"/>
      <c r="CT10" s="672"/>
      <c r="CU10" s="672"/>
      <c r="CV10" s="667">
        <f t="shared" si="1"/>
        <v>96693.863013698632</v>
      </c>
      <c r="CW10" s="667"/>
      <c r="CX10" s="667"/>
      <c r="CY10" s="667"/>
      <c r="CZ10" s="667"/>
      <c r="DA10" s="667"/>
      <c r="DB10" s="667"/>
      <c r="DC10" s="667"/>
      <c r="DD10" s="667"/>
      <c r="DE10" s="668"/>
      <c r="DU10" s="128"/>
    </row>
    <row r="11" spans="1:125" s="3" customFormat="1" ht="23.25" customHeight="1">
      <c r="A11" s="719" t="s">
        <v>1831</v>
      </c>
      <c r="B11" s="720"/>
      <c r="C11" s="720"/>
      <c r="D11" s="720"/>
      <c r="E11" s="720"/>
      <c r="F11" s="720"/>
      <c r="G11" s="720"/>
      <c r="H11" s="720"/>
      <c r="I11" s="720"/>
      <c r="J11" s="720"/>
      <c r="K11" s="720"/>
      <c r="L11" s="720"/>
      <c r="M11" s="720"/>
      <c r="N11" s="720"/>
      <c r="O11" s="721"/>
      <c r="P11" s="681" t="s">
        <v>1828</v>
      </c>
      <c r="Q11" s="681"/>
      <c r="R11" s="681"/>
      <c r="S11" s="681"/>
      <c r="T11" s="681"/>
      <c r="U11" s="681"/>
      <c r="V11" s="681"/>
      <c r="W11" s="681"/>
      <c r="X11" s="681"/>
      <c r="Y11" s="681"/>
      <c r="Z11" s="681"/>
      <c r="AA11" s="681"/>
      <c r="AB11" s="681"/>
      <c r="AC11" s="681"/>
      <c r="AD11" s="676"/>
      <c r="AE11" s="676"/>
      <c r="AF11" s="676"/>
      <c r="AG11" s="677">
        <v>1</v>
      </c>
      <c r="AH11" s="677"/>
      <c r="AI11" s="677"/>
      <c r="AJ11" s="677"/>
      <c r="AK11" s="678">
        <v>7087</v>
      </c>
      <c r="AL11" s="679"/>
      <c r="AM11" s="679"/>
      <c r="AN11" s="679"/>
      <c r="AO11" s="679"/>
      <c r="AP11" s="680"/>
      <c r="AQ11" s="667">
        <f t="shared" si="2"/>
        <v>85044</v>
      </c>
      <c r="AR11" s="667"/>
      <c r="AS11" s="667"/>
      <c r="AT11" s="667"/>
      <c r="AU11" s="667"/>
      <c r="AV11" s="667"/>
      <c r="AW11" s="667"/>
      <c r="AX11" s="667"/>
      <c r="AY11" s="723">
        <v>0</v>
      </c>
      <c r="AZ11" s="724"/>
      <c r="BA11" s="724"/>
      <c r="BB11" s="724"/>
      <c r="BC11" s="724"/>
      <c r="BD11" s="724"/>
      <c r="BE11" s="724"/>
      <c r="BF11" s="725"/>
      <c r="BG11" s="672">
        <v>0</v>
      </c>
      <c r="BH11" s="672"/>
      <c r="BI11" s="672"/>
      <c r="BJ11" s="672"/>
      <c r="BK11" s="672"/>
      <c r="BL11" s="672"/>
      <c r="BM11" s="672"/>
      <c r="BN11" s="672"/>
      <c r="BO11" s="669">
        <f t="shared" si="0"/>
        <v>11649.86301369863</v>
      </c>
      <c r="BP11" s="670"/>
      <c r="BQ11" s="670"/>
      <c r="BR11" s="670"/>
      <c r="BS11" s="670"/>
      <c r="BT11" s="670"/>
      <c r="BU11" s="670"/>
      <c r="BV11" s="671"/>
      <c r="BW11" s="672">
        <v>0</v>
      </c>
      <c r="BX11" s="672"/>
      <c r="BY11" s="672"/>
      <c r="BZ11" s="672"/>
      <c r="CA11" s="672"/>
      <c r="CB11" s="672"/>
      <c r="CC11" s="672"/>
      <c r="CD11" s="672"/>
      <c r="CE11" s="672">
        <v>0</v>
      </c>
      <c r="CF11" s="672"/>
      <c r="CG11" s="672"/>
      <c r="CH11" s="672"/>
      <c r="CI11" s="672"/>
      <c r="CJ11" s="672"/>
      <c r="CK11" s="672"/>
      <c r="CL11" s="672"/>
      <c r="CM11" s="672"/>
      <c r="CN11" s="672">
        <v>0</v>
      </c>
      <c r="CO11" s="672"/>
      <c r="CP11" s="672"/>
      <c r="CQ11" s="672"/>
      <c r="CR11" s="672"/>
      <c r="CS11" s="672"/>
      <c r="CT11" s="672"/>
      <c r="CU11" s="672"/>
      <c r="CV11" s="667">
        <f t="shared" si="1"/>
        <v>96693.863013698632</v>
      </c>
      <c r="CW11" s="667"/>
      <c r="CX11" s="667"/>
      <c r="CY11" s="667"/>
      <c r="CZ11" s="667"/>
      <c r="DA11" s="667"/>
      <c r="DB11" s="667"/>
      <c r="DC11" s="667"/>
      <c r="DD11" s="667"/>
      <c r="DE11" s="668"/>
      <c r="DU11" s="129"/>
    </row>
    <row r="12" spans="1:125" s="3" customFormat="1" ht="23.25" customHeight="1">
      <c r="A12" s="719" t="s">
        <v>1832</v>
      </c>
      <c r="B12" s="720"/>
      <c r="C12" s="720"/>
      <c r="D12" s="720"/>
      <c r="E12" s="720"/>
      <c r="F12" s="720"/>
      <c r="G12" s="720"/>
      <c r="H12" s="720"/>
      <c r="I12" s="720"/>
      <c r="J12" s="720"/>
      <c r="K12" s="720"/>
      <c r="L12" s="720"/>
      <c r="M12" s="720"/>
      <c r="N12" s="720"/>
      <c r="O12" s="721"/>
      <c r="P12" s="681" t="s">
        <v>1828</v>
      </c>
      <c r="Q12" s="681"/>
      <c r="R12" s="681"/>
      <c r="S12" s="681"/>
      <c r="T12" s="681"/>
      <c r="U12" s="681"/>
      <c r="V12" s="681"/>
      <c r="W12" s="681"/>
      <c r="X12" s="681"/>
      <c r="Y12" s="681"/>
      <c r="Z12" s="681"/>
      <c r="AA12" s="681"/>
      <c r="AB12" s="681"/>
      <c r="AC12" s="681"/>
      <c r="AD12" s="676"/>
      <c r="AE12" s="676"/>
      <c r="AF12" s="676"/>
      <c r="AG12" s="677">
        <v>1</v>
      </c>
      <c r="AH12" s="677"/>
      <c r="AI12" s="677"/>
      <c r="AJ12" s="677"/>
      <c r="AK12" s="678">
        <v>7087</v>
      </c>
      <c r="AL12" s="679"/>
      <c r="AM12" s="679"/>
      <c r="AN12" s="679"/>
      <c r="AO12" s="679"/>
      <c r="AP12" s="680"/>
      <c r="AQ12" s="667">
        <f>AG12*AK12*12</f>
        <v>85044</v>
      </c>
      <c r="AR12" s="667"/>
      <c r="AS12" s="667"/>
      <c r="AT12" s="667"/>
      <c r="AU12" s="667"/>
      <c r="AV12" s="667"/>
      <c r="AW12" s="667"/>
      <c r="AX12" s="667"/>
      <c r="AY12" s="726">
        <v>0</v>
      </c>
      <c r="AZ12" s="727"/>
      <c r="BA12" s="727"/>
      <c r="BB12" s="727"/>
      <c r="BC12" s="727"/>
      <c r="BD12" s="727"/>
      <c r="BE12" s="727"/>
      <c r="BF12" s="728"/>
      <c r="BG12" s="672">
        <v>0</v>
      </c>
      <c r="BH12" s="672"/>
      <c r="BI12" s="672"/>
      <c r="BJ12" s="672"/>
      <c r="BK12" s="672"/>
      <c r="BL12" s="672"/>
      <c r="BM12" s="672"/>
      <c r="BN12" s="672"/>
      <c r="BO12" s="669">
        <f>AQ12/365*50</f>
        <v>11649.86301369863</v>
      </c>
      <c r="BP12" s="670"/>
      <c r="BQ12" s="670"/>
      <c r="BR12" s="670"/>
      <c r="BS12" s="670"/>
      <c r="BT12" s="670"/>
      <c r="BU12" s="670"/>
      <c r="BV12" s="671"/>
      <c r="BW12" s="672">
        <v>0</v>
      </c>
      <c r="BX12" s="672"/>
      <c r="BY12" s="672"/>
      <c r="BZ12" s="672"/>
      <c r="CA12" s="672"/>
      <c r="CB12" s="672"/>
      <c r="CC12" s="672"/>
      <c r="CD12" s="672"/>
      <c r="CE12" s="672">
        <v>0</v>
      </c>
      <c r="CF12" s="672"/>
      <c r="CG12" s="672"/>
      <c r="CH12" s="672"/>
      <c r="CI12" s="672"/>
      <c r="CJ12" s="672"/>
      <c r="CK12" s="672"/>
      <c r="CL12" s="672"/>
      <c r="CM12" s="672"/>
      <c r="CN12" s="672">
        <v>0</v>
      </c>
      <c r="CO12" s="672"/>
      <c r="CP12" s="672"/>
      <c r="CQ12" s="672"/>
      <c r="CR12" s="672"/>
      <c r="CS12" s="672"/>
      <c r="CT12" s="672"/>
      <c r="CU12" s="672"/>
      <c r="CV12" s="667">
        <f>SUM(AQ12:CU12)</f>
        <v>96693.863013698632</v>
      </c>
      <c r="CW12" s="667"/>
      <c r="CX12" s="667"/>
      <c r="CY12" s="667"/>
      <c r="CZ12" s="667"/>
      <c r="DA12" s="667"/>
      <c r="DB12" s="667"/>
      <c r="DC12" s="667"/>
      <c r="DD12" s="667"/>
      <c r="DE12" s="668"/>
    </row>
    <row r="13" spans="1:125" s="3" customFormat="1" ht="23.25" customHeight="1">
      <c r="A13" s="719" t="s">
        <v>1833</v>
      </c>
      <c r="B13" s="720"/>
      <c r="C13" s="720"/>
      <c r="D13" s="720"/>
      <c r="E13" s="720"/>
      <c r="F13" s="720"/>
      <c r="G13" s="720"/>
      <c r="H13" s="720"/>
      <c r="I13" s="720"/>
      <c r="J13" s="720"/>
      <c r="K13" s="720"/>
      <c r="L13" s="720"/>
      <c r="M13" s="720"/>
      <c r="N13" s="720"/>
      <c r="O13" s="721"/>
      <c r="P13" s="675" t="s">
        <v>1828</v>
      </c>
      <c r="Q13" s="675"/>
      <c r="R13" s="675"/>
      <c r="S13" s="675"/>
      <c r="T13" s="675"/>
      <c r="U13" s="675"/>
      <c r="V13" s="675"/>
      <c r="W13" s="675"/>
      <c r="X13" s="675"/>
      <c r="Y13" s="675"/>
      <c r="Z13" s="675"/>
      <c r="AA13" s="675"/>
      <c r="AB13" s="675"/>
      <c r="AC13" s="675"/>
      <c r="AD13" s="676"/>
      <c r="AE13" s="676"/>
      <c r="AF13" s="676"/>
      <c r="AG13" s="677">
        <v>1</v>
      </c>
      <c r="AH13" s="677"/>
      <c r="AI13" s="677"/>
      <c r="AJ13" s="677"/>
      <c r="AK13" s="678">
        <v>3436</v>
      </c>
      <c r="AL13" s="679"/>
      <c r="AM13" s="679"/>
      <c r="AN13" s="679"/>
      <c r="AO13" s="679"/>
      <c r="AP13" s="680"/>
      <c r="AQ13" s="667">
        <f t="shared" si="2"/>
        <v>41232</v>
      </c>
      <c r="AR13" s="667"/>
      <c r="AS13" s="667"/>
      <c r="AT13" s="667"/>
      <c r="AU13" s="667"/>
      <c r="AV13" s="667"/>
      <c r="AW13" s="667"/>
      <c r="AX13" s="667"/>
      <c r="AY13" s="669">
        <v>0</v>
      </c>
      <c r="AZ13" s="670"/>
      <c r="BA13" s="670"/>
      <c r="BB13" s="670"/>
      <c r="BC13" s="670"/>
      <c r="BD13" s="670"/>
      <c r="BE13" s="670"/>
      <c r="BF13" s="671"/>
      <c r="BG13" s="672">
        <v>0</v>
      </c>
      <c r="BH13" s="672"/>
      <c r="BI13" s="672"/>
      <c r="BJ13" s="672"/>
      <c r="BK13" s="672"/>
      <c r="BL13" s="672"/>
      <c r="BM13" s="672"/>
      <c r="BN13" s="672"/>
      <c r="BO13" s="669">
        <f t="shared" si="0"/>
        <v>5648.2191780821922</v>
      </c>
      <c r="BP13" s="670"/>
      <c r="BQ13" s="670"/>
      <c r="BR13" s="670"/>
      <c r="BS13" s="670"/>
      <c r="BT13" s="670"/>
      <c r="BU13" s="670"/>
      <c r="BV13" s="671"/>
      <c r="BW13" s="672">
        <v>0</v>
      </c>
      <c r="BX13" s="672"/>
      <c r="BY13" s="672"/>
      <c r="BZ13" s="672"/>
      <c r="CA13" s="672"/>
      <c r="CB13" s="672"/>
      <c r="CC13" s="672"/>
      <c r="CD13" s="672"/>
      <c r="CE13" s="672">
        <v>0</v>
      </c>
      <c r="CF13" s="672"/>
      <c r="CG13" s="672"/>
      <c r="CH13" s="672"/>
      <c r="CI13" s="672"/>
      <c r="CJ13" s="672"/>
      <c r="CK13" s="672"/>
      <c r="CL13" s="672"/>
      <c r="CM13" s="672"/>
      <c r="CN13" s="672">
        <v>0</v>
      </c>
      <c r="CO13" s="672"/>
      <c r="CP13" s="672"/>
      <c r="CQ13" s="672"/>
      <c r="CR13" s="672"/>
      <c r="CS13" s="672"/>
      <c r="CT13" s="672"/>
      <c r="CU13" s="672"/>
      <c r="CV13" s="667">
        <f t="shared" si="1"/>
        <v>46880.219178082189</v>
      </c>
      <c r="CW13" s="667"/>
      <c r="CX13" s="667"/>
      <c r="CY13" s="667"/>
      <c r="CZ13" s="667"/>
      <c r="DA13" s="667"/>
      <c r="DB13" s="667"/>
      <c r="DC13" s="667"/>
      <c r="DD13" s="667"/>
      <c r="DE13" s="668"/>
    </row>
    <row r="14" spans="1:125" s="3" customFormat="1" ht="23.25" customHeight="1">
      <c r="A14" s="719" t="s">
        <v>1834</v>
      </c>
      <c r="B14" s="720"/>
      <c r="C14" s="720"/>
      <c r="D14" s="720"/>
      <c r="E14" s="720"/>
      <c r="F14" s="720"/>
      <c r="G14" s="720"/>
      <c r="H14" s="720"/>
      <c r="I14" s="720"/>
      <c r="J14" s="720"/>
      <c r="K14" s="720"/>
      <c r="L14" s="720"/>
      <c r="M14" s="720"/>
      <c r="N14" s="720"/>
      <c r="O14" s="721"/>
      <c r="P14" s="675" t="s">
        <v>1828</v>
      </c>
      <c r="Q14" s="675"/>
      <c r="R14" s="675"/>
      <c r="S14" s="675"/>
      <c r="T14" s="675"/>
      <c r="U14" s="675"/>
      <c r="V14" s="675"/>
      <c r="W14" s="675"/>
      <c r="X14" s="675"/>
      <c r="Y14" s="675"/>
      <c r="Z14" s="675"/>
      <c r="AA14" s="675"/>
      <c r="AB14" s="675"/>
      <c r="AC14" s="675"/>
      <c r="AD14" s="676"/>
      <c r="AE14" s="676"/>
      <c r="AF14" s="676"/>
      <c r="AG14" s="677">
        <v>1</v>
      </c>
      <c r="AH14" s="677"/>
      <c r="AI14" s="677"/>
      <c r="AJ14" s="677"/>
      <c r="AK14" s="678">
        <v>7087</v>
      </c>
      <c r="AL14" s="679"/>
      <c r="AM14" s="679"/>
      <c r="AN14" s="679"/>
      <c r="AO14" s="679"/>
      <c r="AP14" s="680"/>
      <c r="AQ14" s="667">
        <f t="shared" si="2"/>
        <v>85044</v>
      </c>
      <c r="AR14" s="667"/>
      <c r="AS14" s="667"/>
      <c r="AT14" s="667"/>
      <c r="AU14" s="667"/>
      <c r="AV14" s="667"/>
      <c r="AW14" s="667"/>
      <c r="AX14" s="667"/>
      <c r="AY14" s="669">
        <v>0</v>
      </c>
      <c r="AZ14" s="670"/>
      <c r="BA14" s="670"/>
      <c r="BB14" s="670"/>
      <c r="BC14" s="670"/>
      <c r="BD14" s="670"/>
      <c r="BE14" s="670"/>
      <c r="BF14" s="671"/>
      <c r="BG14" s="672">
        <v>0</v>
      </c>
      <c r="BH14" s="672"/>
      <c r="BI14" s="672"/>
      <c r="BJ14" s="672"/>
      <c r="BK14" s="672"/>
      <c r="BL14" s="672"/>
      <c r="BM14" s="672"/>
      <c r="BN14" s="672"/>
      <c r="BO14" s="669">
        <f t="shared" si="0"/>
        <v>11649.86301369863</v>
      </c>
      <c r="BP14" s="670"/>
      <c r="BQ14" s="670"/>
      <c r="BR14" s="670"/>
      <c r="BS14" s="670"/>
      <c r="BT14" s="670"/>
      <c r="BU14" s="670"/>
      <c r="BV14" s="671"/>
      <c r="BW14" s="672">
        <v>0</v>
      </c>
      <c r="BX14" s="672"/>
      <c r="BY14" s="672"/>
      <c r="BZ14" s="672"/>
      <c r="CA14" s="672"/>
      <c r="CB14" s="672"/>
      <c r="CC14" s="672"/>
      <c r="CD14" s="672"/>
      <c r="CE14" s="672">
        <v>0</v>
      </c>
      <c r="CF14" s="672"/>
      <c r="CG14" s="672"/>
      <c r="CH14" s="672"/>
      <c r="CI14" s="672"/>
      <c r="CJ14" s="672"/>
      <c r="CK14" s="672"/>
      <c r="CL14" s="672"/>
      <c r="CM14" s="672"/>
      <c r="CN14" s="672">
        <v>0</v>
      </c>
      <c r="CO14" s="672"/>
      <c r="CP14" s="672"/>
      <c r="CQ14" s="672"/>
      <c r="CR14" s="672"/>
      <c r="CS14" s="672"/>
      <c r="CT14" s="672"/>
      <c r="CU14" s="672"/>
      <c r="CV14" s="667">
        <f t="shared" si="1"/>
        <v>96693.863013698632</v>
      </c>
      <c r="CW14" s="667"/>
      <c r="CX14" s="667"/>
      <c r="CY14" s="667"/>
      <c r="CZ14" s="667"/>
      <c r="DA14" s="667"/>
      <c r="DB14" s="667"/>
      <c r="DC14" s="667"/>
      <c r="DD14" s="667"/>
      <c r="DE14" s="668"/>
    </row>
    <row r="15" spans="1:125" s="3" customFormat="1" ht="23.25" customHeight="1">
      <c r="A15" s="673" t="s">
        <v>1835</v>
      </c>
      <c r="B15" s="674"/>
      <c r="C15" s="674"/>
      <c r="D15" s="674"/>
      <c r="E15" s="674"/>
      <c r="F15" s="674"/>
      <c r="G15" s="674"/>
      <c r="H15" s="674"/>
      <c r="I15" s="674"/>
      <c r="J15" s="674"/>
      <c r="K15" s="674"/>
      <c r="L15" s="674"/>
      <c r="M15" s="674"/>
      <c r="N15" s="674"/>
      <c r="O15" s="674"/>
      <c r="P15" s="675" t="s">
        <v>1828</v>
      </c>
      <c r="Q15" s="675"/>
      <c r="R15" s="675"/>
      <c r="S15" s="675"/>
      <c r="T15" s="675"/>
      <c r="U15" s="675"/>
      <c r="V15" s="675"/>
      <c r="W15" s="675"/>
      <c r="X15" s="675"/>
      <c r="Y15" s="675"/>
      <c r="Z15" s="675"/>
      <c r="AA15" s="675"/>
      <c r="AB15" s="675"/>
      <c r="AC15" s="675"/>
      <c r="AD15" s="676"/>
      <c r="AE15" s="676"/>
      <c r="AF15" s="676"/>
      <c r="AG15" s="677">
        <v>2</v>
      </c>
      <c r="AH15" s="677"/>
      <c r="AI15" s="677"/>
      <c r="AJ15" s="677"/>
      <c r="AK15" s="678">
        <v>9071</v>
      </c>
      <c r="AL15" s="679"/>
      <c r="AM15" s="679"/>
      <c r="AN15" s="679"/>
      <c r="AO15" s="679"/>
      <c r="AP15" s="680"/>
      <c r="AQ15" s="667">
        <f>AG15*AK15*12</f>
        <v>217704</v>
      </c>
      <c r="AR15" s="667"/>
      <c r="AS15" s="667"/>
      <c r="AT15" s="667"/>
      <c r="AU15" s="667"/>
      <c r="AV15" s="667"/>
      <c r="AW15" s="667"/>
      <c r="AX15" s="667"/>
      <c r="AY15" s="669">
        <v>0</v>
      </c>
      <c r="AZ15" s="670"/>
      <c r="BA15" s="670"/>
      <c r="BB15" s="670"/>
      <c r="BC15" s="670"/>
      <c r="BD15" s="670"/>
      <c r="BE15" s="670"/>
      <c r="BF15" s="671"/>
      <c r="BG15" s="672">
        <v>0</v>
      </c>
      <c r="BH15" s="672"/>
      <c r="BI15" s="672"/>
      <c r="BJ15" s="672"/>
      <c r="BK15" s="672"/>
      <c r="BL15" s="672"/>
      <c r="BM15" s="672"/>
      <c r="BN15" s="672"/>
      <c r="BO15" s="669">
        <f t="shared" si="0"/>
        <v>29822.465753424662</v>
      </c>
      <c r="BP15" s="670"/>
      <c r="BQ15" s="670"/>
      <c r="BR15" s="670"/>
      <c r="BS15" s="670"/>
      <c r="BT15" s="670"/>
      <c r="BU15" s="670"/>
      <c r="BV15" s="671"/>
      <c r="BW15" s="672">
        <v>0</v>
      </c>
      <c r="BX15" s="672"/>
      <c r="BY15" s="672"/>
      <c r="BZ15" s="672"/>
      <c r="CA15" s="672"/>
      <c r="CB15" s="672"/>
      <c r="CC15" s="672"/>
      <c r="CD15" s="672"/>
      <c r="CE15" s="672">
        <v>0</v>
      </c>
      <c r="CF15" s="672"/>
      <c r="CG15" s="672"/>
      <c r="CH15" s="672"/>
      <c r="CI15" s="672"/>
      <c r="CJ15" s="672"/>
      <c r="CK15" s="672"/>
      <c r="CL15" s="672"/>
      <c r="CM15" s="672"/>
      <c r="CN15" s="672">
        <v>0</v>
      </c>
      <c r="CO15" s="672"/>
      <c r="CP15" s="672"/>
      <c r="CQ15" s="672"/>
      <c r="CR15" s="672"/>
      <c r="CS15" s="672"/>
      <c r="CT15" s="672"/>
      <c r="CU15" s="672"/>
      <c r="CV15" s="667">
        <f>SUM(AQ15:CU15)</f>
        <v>247526.46575342465</v>
      </c>
      <c r="CW15" s="667"/>
      <c r="CX15" s="667"/>
      <c r="CY15" s="667"/>
      <c r="CZ15" s="667"/>
      <c r="DA15" s="667"/>
      <c r="DB15" s="667"/>
      <c r="DC15" s="667"/>
      <c r="DD15" s="667"/>
      <c r="DE15" s="668"/>
    </row>
    <row r="16" spans="1:125" s="3" customFormat="1" ht="23.25" customHeight="1">
      <c r="A16" s="673" t="s">
        <v>1836</v>
      </c>
      <c r="B16" s="674"/>
      <c r="C16" s="674"/>
      <c r="D16" s="674"/>
      <c r="E16" s="674"/>
      <c r="F16" s="674"/>
      <c r="G16" s="674"/>
      <c r="H16" s="674"/>
      <c r="I16" s="674"/>
      <c r="J16" s="674"/>
      <c r="K16" s="674"/>
      <c r="L16" s="674"/>
      <c r="M16" s="674"/>
      <c r="N16" s="674"/>
      <c r="O16" s="674"/>
      <c r="P16" s="675" t="s">
        <v>1828</v>
      </c>
      <c r="Q16" s="675"/>
      <c r="R16" s="675"/>
      <c r="S16" s="675"/>
      <c r="T16" s="675"/>
      <c r="U16" s="675"/>
      <c r="V16" s="675"/>
      <c r="W16" s="675"/>
      <c r="X16" s="675"/>
      <c r="Y16" s="675"/>
      <c r="Z16" s="675"/>
      <c r="AA16" s="675"/>
      <c r="AB16" s="675"/>
      <c r="AC16" s="675"/>
      <c r="AD16" s="676"/>
      <c r="AE16" s="676"/>
      <c r="AF16" s="676"/>
      <c r="AG16" s="677">
        <v>1</v>
      </c>
      <c r="AH16" s="677"/>
      <c r="AI16" s="677"/>
      <c r="AJ16" s="677"/>
      <c r="AK16" s="678">
        <v>6240</v>
      </c>
      <c r="AL16" s="679"/>
      <c r="AM16" s="679"/>
      <c r="AN16" s="679"/>
      <c r="AO16" s="679"/>
      <c r="AP16" s="680"/>
      <c r="AQ16" s="667">
        <f>AG16*AK16*12</f>
        <v>74880</v>
      </c>
      <c r="AR16" s="667"/>
      <c r="AS16" s="667"/>
      <c r="AT16" s="667"/>
      <c r="AU16" s="667"/>
      <c r="AV16" s="667"/>
      <c r="AW16" s="667"/>
      <c r="AX16" s="667"/>
      <c r="AY16" s="669">
        <v>0</v>
      </c>
      <c r="AZ16" s="670"/>
      <c r="BA16" s="670"/>
      <c r="BB16" s="670"/>
      <c r="BC16" s="670"/>
      <c r="BD16" s="670"/>
      <c r="BE16" s="670"/>
      <c r="BF16" s="671"/>
      <c r="BG16" s="672">
        <v>0</v>
      </c>
      <c r="BH16" s="672"/>
      <c r="BI16" s="672"/>
      <c r="BJ16" s="672"/>
      <c r="BK16" s="672"/>
      <c r="BL16" s="672"/>
      <c r="BM16" s="672"/>
      <c r="BN16" s="672"/>
      <c r="BO16" s="669">
        <f t="shared" si="0"/>
        <v>10257.534246575342</v>
      </c>
      <c r="BP16" s="670"/>
      <c r="BQ16" s="670"/>
      <c r="BR16" s="670"/>
      <c r="BS16" s="670"/>
      <c r="BT16" s="670"/>
      <c r="BU16" s="670"/>
      <c r="BV16" s="671"/>
      <c r="BW16" s="672">
        <v>0</v>
      </c>
      <c r="BX16" s="672"/>
      <c r="BY16" s="672"/>
      <c r="BZ16" s="672"/>
      <c r="CA16" s="672"/>
      <c r="CB16" s="672"/>
      <c r="CC16" s="672"/>
      <c r="CD16" s="672"/>
      <c r="CE16" s="672">
        <v>0</v>
      </c>
      <c r="CF16" s="672"/>
      <c r="CG16" s="672"/>
      <c r="CH16" s="672"/>
      <c r="CI16" s="672"/>
      <c r="CJ16" s="672"/>
      <c r="CK16" s="672"/>
      <c r="CL16" s="672"/>
      <c r="CM16" s="672"/>
      <c r="CN16" s="672">
        <v>0</v>
      </c>
      <c r="CO16" s="672"/>
      <c r="CP16" s="672"/>
      <c r="CQ16" s="672"/>
      <c r="CR16" s="672"/>
      <c r="CS16" s="672"/>
      <c r="CT16" s="672"/>
      <c r="CU16" s="672"/>
      <c r="CV16" s="667">
        <f>SUM(AQ16:CU16)</f>
        <v>85137.534246575349</v>
      </c>
      <c r="CW16" s="667"/>
      <c r="CX16" s="667"/>
      <c r="CY16" s="667"/>
      <c r="CZ16" s="667"/>
      <c r="DA16" s="667"/>
      <c r="DB16" s="667"/>
      <c r="DC16" s="667"/>
      <c r="DD16" s="667"/>
      <c r="DE16" s="668"/>
    </row>
    <row r="17" spans="1:125" s="3" customFormat="1" ht="23.25" customHeight="1">
      <c r="A17" s="673" t="s">
        <v>1837</v>
      </c>
      <c r="B17" s="674"/>
      <c r="C17" s="674"/>
      <c r="D17" s="674"/>
      <c r="E17" s="674"/>
      <c r="F17" s="674"/>
      <c r="G17" s="674"/>
      <c r="H17" s="674"/>
      <c r="I17" s="674"/>
      <c r="J17" s="674"/>
      <c r="K17" s="674"/>
      <c r="L17" s="674"/>
      <c r="M17" s="674"/>
      <c r="N17" s="674"/>
      <c r="O17" s="674"/>
      <c r="P17" s="675" t="s">
        <v>1828</v>
      </c>
      <c r="Q17" s="675"/>
      <c r="R17" s="675"/>
      <c r="S17" s="675"/>
      <c r="T17" s="675"/>
      <c r="U17" s="675"/>
      <c r="V17" s="675"/>
      <c r="W17" s="675"/>
      <c r="X17" s="675"/>
      <c r="Y17" s="675"/>
      <c r="Z17" s="675"/>
      <c r="AA17" s="675"/>
      <c r="AB17" s="675"/>
      <c r="AC17" s="675"/>
      <c r="AD17" s="676"/>
      <c r="AE17" s="676"/>
      <c r="AF17" s="676"/>
      <c r="AG17" s="677">
        <v>1</v>
      </c>
      <c r="AH17" s="677"/>
      <c r="AI17" s="677"/>
      <c r="AJ17" s="677"/>
      <c r="AK17" s="678">
        <v>4466</v>
      </c>
      <c r="AL17" s="679"/>
      <c r="AM17" s="679"/>
      <c r="AN17" s="679"/>
      <c r="AO17" s="679"/>
      <c r="AP17" s="680"/>
      <c r="AQ17" s="667">
        <f t="shared" si="2"/>
        <v>53592</v>
      </c>
      <c r="AR17" s="667"/>
      <c r="AS17" s="667"/>
      <c r="AT17" s="667"/>
      <c r="AU17" s="667"/>
      <c r="AV17" s="667"/>
      <c r="AW17" s="667"/>
      <c r="AX17" s="667"/>
      <c r="AY17" s="669">
        <v>0</v>
      </c>
      <c r="AZ17" s="670"/>
      <c r="BA17" s="670"/>
      <c r="BB17" s="670"/>
      <c r="BC17" s="670"/>
      <c r="BD17" s="670"/>
      <c r="BE17" s="670"/>
      <c r="BF17" s="671"/>
      <c r="BG17" s="672">
        <v>0</v>
      </c>
      <c r="BH17" s="672"/>
      <c r="BI17" s="672"/>
      <c r="BJ17" s="672"/>
      <c r="BK17" s="672"/>
      <c r="BL17" s="672"/>
      <c r="BM17" s="672"/>
      <c r="BN17" s="672"/>
      <c r="BO17" s="669">
        <f t="shared" si="0"/>
        <v>7341.3698630136987</v>
      </c>
      <c r="BP17" s="670"/>
      <c r="BQ17" s="670"/>
      <c r="BR17" s="670"/>
      <c r="BS17" s="670"/>
      <c r="BT17" s="670"/>
      <c r="BU17" s="670"/>
      <c r="BV17" s="671"/>
      <c r="BW17" s="672">
        <v>0</v>
      </c>
      <c r="BX17" s="672"/>
      <c r="BY17" s="672"/>
      <c r="BZ17" s="672"/>
      <c r="CA17" s="672"/>
      <c r="CB17" s="672"/>
      <c r="CC17" s="672"/>
      <c r="CD17" s="672"/>
      <c r="CE17" s="672">
        <v>0</v>
      </c>
      <c r="CF17" s="672"/>
      <c r="CG17" s="672"/>
      <c r="CH17" s="672"/>
      <c r="CI17" s="672"/>
      <c r="CJ17" s="672"/>
      <c r="CK17" s="672"/>
      <c r="CL17" s="672"/>
      <c r="CM17" s="672"/>
      <c r="CN17" s="672">
        <v>0</v>
      </c>
      <c r="CO17" s="672"/>
      <c r="CP17" s="672"/>
      <c r="CQ17" s="672"/>
      <c r="CR17" s="672"/>
      <c r="CS17" s="672"/>
      <c r="CT17" s="672"/>
      <c r="CU17" s="672"/>
      <c r="CV17" s="667">
        <f t="shared" si="1"/>
        <v>60933.369863013701</v>
      </c>
      <c r="CW17" s="667"/>
      <c r="CX17" s="667"/>
      <c r="CY17" s="667"/>
      <c r="CZ17" s="667"/>
      <c r="DA17" s="667"/>
      <c r="DB17" s="667"/>
      <c r="DC17" s="667"/>
      <c r="DD17" s="667"/>
      <c r="DE17" s="668"/>
    </row>
    <row r="18" spans="1:125" s="3" customFormat="1" ht="23.25" customHeight="1">
      <c r="A18" s="673" t="s">
        <v>1838</v>
      </c>
      <c r="B18" s="674"/>
      <c r="C18" s="674"/>
      <c r="D18" s="674"/>
      <c r="E18" s="674"/>
      <c r="F18" s="674"/>
      <c r="G18" s="674"/>
      <c r="H18" s="674"/>
      <c r="I18" s="674"/>
      <c r="J18" s="674"/>
      <c r="K18" s="674"/>
      <c r="L18" s="674"/>
      <c r="M18" s="674"/>
      <c r="N18" s="674"/>
      <c r="O18" s="674"/>
      <c r="P18" s="675" t="s">
        <v>1828</v>
      </c>
      <c r="Q18" s="675"/>
      <c r="R18" s="675"/>
      <c r="S18" s="675"/>
      <c r="T18" s="675"/>
      <c r="U18" s="675"/>
      <c r="V18" s="675"/>
      <c r="W18" s="675"/>
      <c r="X18" s="675"/>
      <c r="Y18" s="675"/>
      <c r="Z18" s="675"/>
      <c r="AA18" s="675"/>
      <c r="AB18" s="675"/>
      <c r="AC18" s="675"/>
      <c r="AD18" s="676"/>
      <c r="AE18" s="676"/>
      <c r="AF18" s="676"/>
      <c r="AG18" s="677">
        <v>1</v>
      </c>
      <c r="AH18" s="677"/>
      <c r="AI18" s="677"/>
      <c r="AJ18" s="677"/>
      <c r="AK18" s="678">
        <v>7087</v>
      </c>
      <c r="AL18" s="679"/>
      <c r="AM18" s="679"/>
      <c r="AN18" s="679"/>
      <c r="AO18" s="679"/>
      <c r="AP18" s="680"/>
      <c r="AQ18" s="667">
        <f t="shared" si="2"/>
        <v>85044</v>
      </c>
      <c r="AR18" s="667"/>
      <c r="AS18" s="667"/>
      <c r="AT18" s="667"/>
      <c r="AU18" s="667"/>
      <c r="AV18" s="667"/>
      <c r="AW18" s="667"/>
      <c r="AX18" s="667"/>
      <c r="AY18" s="669">
        <v>0</v>
      </c>
      <c r="AZ18" s="670"/>
      <c r="BA18" s="670"/>
      <c r="BB18" s="670"/>
      <c r="BC18" s="670"/>
      <c r="BD18" s="670"/>
      <c r="BE18" s="670"/>
      <c r="BF18" s="671"/>
      <c r="BG18" s="672">
        <v>0</v>
      </c>
      <c r="BH18" s="672"/>
      <c r="BI18" s="672"/>
      <c r="BJ18" s="672"/>
      <c r="BK18" s="672"/>
      <c r="BL18" s="672"/>
      <c r="BM18" s="672"/>
      <c r="BN18" s="672"/>
      <c r="BO18" s="669">
        <f t="shared" si="0"/>
        <v>11649.86301369863</v>
      </c>
      <c r="BP18" s="670"/>
      <c r="BQ18" s="670"/>
      <c r="BR18" s="670"/>
      <c r="BS18" s="670"/>
      <c r="BT18" s="670"/>
      <c r="BU18" s="670"/>
      <c r="BV18" s="671"/>
      <c r="BW18" s="672">
        <v>0</v>
      </c>
      <c r="BX18" s="672"/>
      <c r="BY18" s="672"/>
      <c r="BZ18" s="672"/>
      <c r="CA18" s="672"/>
      <c r="CB18" s="672"/>
      <c r="CC18" s="672"/>
      <c r="CD18" s="672"/>
      <c r="CE18" s="672">
        <v>0</v>
      </c>
      <c r="CF18" s="672"/>
      <c r="CG18" s="672"/>
      <c r="CH18" s="672"/>
      <c r="CI18" s="672"/>
      <c r="CJ18" s="672"/>
      <c r="CK18" s="672"/>
      <c r="CL18" s="672"/>
      <c r="CM18" s="672"/>
      <c r="CN18" s="672">
        <v>0</v>
      </c>
      <c r="CO18" s="672"/>
      <c r="CP18" s="672"/>
      <c r="CQ18" s="672"/>
      <c r="CR18" s="672"/>
      <c r="CS18" s="672"/>
      <c r="CT18" s="672"/>
      <c r="CU18" s="672"/>
      <c r="CV18" s="667">
        <f t="shared" si="1"/>
        <v>96693.863013698632</v>
      </c>
      <c r="CW18" s="667"/>
      <c r="CX18" s="667"/>
      <c r="CY18" s="667"/>
      <c r="CZ18" s="667"/>
      <c r="DA18" s="667"/>
      <c r="DB18" s="667"/>
      <c r="DC18" s="667"/>
      <c r="DD18" s="667"/>
      <c r="DE18" s="668"/>
    </row>
    <row r="19" spans="1:125" s="3" customFormat="1" ht="23.25" customHeight="1">
      <c r="A19" s="673" t="s">
        <v>1843</v>
      </c>
      <c r="B19" s="674"/>
      <c r="C19" s="674"/>
      <c r="D19" s="674"/>
      <c r="E19" s="674"/>
      <c r="F19" s="674"/>
      <c r="G19" s="674"/>
      <c r="H19" s="674"/>
      <c r="I19" s="674"/>
      <c r="J19" s="674"/>
      <c r="K19" s="674"/>
      <c r="L19" s="674"/>
      <c r="M19" s="674"/>
      <c r="N19" s="674"/>
      <c r="O19" s="674"/>
      <c r="P19" s="675" t="s">
        <v>1828</v>
      </c>
      <c r="Q19" s="675"/>
      <c r="R19" s="675"/>
      <c r="S19" s="675"/>
      <c r="T19" s="675"/>
      <c r="U19" s="675"/>
      <c r="V19" s="675"/>
      <c r="W19" s="675"/>
      <c r="X19" s="675"/>
      <c r="Y19" s="675"/>
      <c r="Z19" s="675"/>
      <c r="AA19" s="675"/>
      <c r="AB19" s="675"/>
      <c r="AC19" s="675"/>
      <c r="AD19" s="676"/>
      <c r="AE19" s="676"/>
      <c r="AF19" s="676"/>
      <c r="AG19" s="677">
        <v>1</v>
      </c>
      <c r="AH19" s="677"/>
      <c r="AI19" s="677"/>
      <c r="AJ19" s="677"/>
      <c r="AK19" s="678">
        <v>8632</v>
      </c>
      <c r="AL19" s="679"/>
      <c r="AM19" s="679"/>
      <c r="AN19" s="679"/>
      <c r="AO19" s="679"/>
      <c r="AP19" s="680"/>
      <c r="AQ19" s="667">
        <f>AG19*AK19*12</f>
        <v>103584</v>
      </c>
      <c r="AR19" s="667"/>
      <c r="AS19" s="667"/>
      <c r="AT19" s="667"/>
      <c r="AU19" s="667"/>
      <c r="AV19" s="667"/>
      <c r="AW19" s="667"/>
      <c r="AX19" s="667"/>
      <c r="AY19" s="669">
        <v>0</v>
      </c>
      <c r="AZ19" s="670"/>
      <c r="BA19" s="670"/>
      <c r="BB19" s="670"/>
      <c r="BC19" s="670"/>
      <c r="BD19" s="670"/>
      <c r="BE19" s="670"/>
      <c r="BF19" s="671"/>
      <c r="BG19" s="672">
        <v>0</v>
      </c>
      <c r="BH19" s="672"/>
      <c r="BI19" s="672"/>
      <c r="BJ19" s="672"/>
      <c r="BK19" s="672"/>
      <c r="BL19" s="672"/>
      <c r="BM19" s="672"/>
      <c r="BN19" s="672"/>
      <c r="BO19" s="669">
        <f>AQ19/365*50</f>
        <v>14189.589041095891</v>
      </c>
      <c r="BP19" s="670"/>
      <c r="BQ19" s="670"/>
      <c r="BR19" s="670"/>
      <c r="BS19" s="670"/>
      <c r="BT19" s="670"/>
      <c r="BU19" s="670"/>
      <c r="BV19" s="671"/>
      <c r="BW19" s="672">
        <v>0</v>
      </c>
      <c r="BX19" s="672"/>
      <c r="BY19" s="672"/>
      <c r="BZ19" s="672"/>
      <c r="CA19" s="672"/>
      <c r="CB19" s="672"/>
      <c r="CC19" s="672"/>
      <c r="CD19" s="672"/>
      <c r="CE19" s="672">
        <v>0</v>
      </c>
      <c r="CF19" s="672"/>
      <c r="CG19" s="672"/>
      <c r="CH19" s="672"/>
      <c r="CI19" s="672"/>
      <c r="CJ19" s="672"/>
      <c r="CK19" s="672"/>
      <c r="CL19" s="672"/>
      <c r="CM19" s="672"/>
      <c r="CN19" s="672">
        <v>0</v>
      </c>
      <c r="CO19" s="672"/>
      <c r="CP19" s="672"/>
      <c r="CQ19" s="672"/>
      <c r="CR19" s="672"/>
      <c r="CS19" s="672"/>
      <c r="CT19" s="672"/>
      <c r="CU19" s="672"/>
      <c r="CV19" s="667">
        <f>SUM(AQ19:CU19)</f>
        <v>117773.5890410959</v>
      </c>
      <c r="CW19" s="667"/>
      <c r="CX19" s="667"/>
      <c r="CY19" s="667"/>
      <c r="CZ19" s="667"/>
      <c r="DA19" s="667"/>
      <c r="DB19" s="667"/>
      <c r="DC19" s="667"/>
      <c r="DD19" s="667"/>
      <c r="DE19" s="668"/>
    </row>
    <row r="20" spans="1:125" s="3" customFormat="1" ht="23.25" customHeight="1">
      <c r="A20" s="673" t="s">
        <v>1839</v>
      </c>
      <c r="B20" s="674"/>
      <c r="C20" s="674"/>
      <c r="D20" s="674"/>
      <c r="E20" s="674"/>
      <c r="F20" s="674"/>
      <c r="G20" s="674"/>
      <c r="H20" s="674"/>
      <c r="I20" s="674"/>
      <c r="J20" s="674"/>
      <c r="K20" s="674"/>
      <c r="L20" s="674"/>
      <c r="M20" s="674"/>
      <c r="N20" s="674"/>
      <c r="O20" s="674"/>
      <c r="P20" s="675" t="s">
        <v>1828</v>
      </c>
      <c r="Q20" s="675"/>
      <c r="R20" s="675"/>
      <c r="S20" s="675"/>
      <c r="T20" s="675"/>
      <c r="U20" s="675"/>
      <c r="V20" s="675"/>
      <c r="W20" s="675"/>
      <c r="X20" s="675"/>
      <c r="Y20" s="675"/>
      <c r="Z20" s="675"/>
      <c r="AA20" s="675"/>
      <c r="AB20" s="675"/>
      <c r="AC20" s="675"/>
      <c r="AD20" s="676"/>
      <c r="AE20" s="676"/>
      <c r="AF20" s="676"/>
      <c r="AG20" s="677">
        <v>1</v>
      </c>
      <c r="AH20" s="677"/>
      <c r="AI20" s="677"/>
      <c r="AJ20" s="677"/>
      <c r="AK20" s="678">
        <v>8112</v>
      </c>
      <c r="AL20" s="679"/>
      <c r="AM20" s="679"/>
      <c r="AN20" s="679"/>
      <c r="AO20" s="679"/>
      <c r="AP20" s="680"/>
      <c r="AQ20" s="667">
        <f>AG20*AK20*12</f>
        <v>97344</v>
      </c>
      <c r="AR20" s="667"/>
      <c r="AS20" s="667"/>
      <c r="AT20" s="667"/>
      <c r="AU20" s="667"/>
      <c r="AV20" s="667"/>
      <c r="AW20" s="667"/>
      <c r="AX20" s="667"/>
      <c r="AY20" s="669">
        <v>0</v>
      </c>
      <c r="AZ20" s="670"/>
      <c r="BA20" s="670"/>
      <c r="BB20" s="670"/>
      <c r="BC20" s="670"/>
      <c r="BD20" s="670"/>
      <c r="BE20" s="670"/>
      <c r="BF20" s="671"/>
      <c r="BG20" s="672">
        <v>0</v>
      </c>
      <c r="BH20" s="672"/>
      <c r="BI20" s="672"/>
      <c r="BJ20" s="672"/>
      <c r="BK20" s="672"/>
      <c r="BL20" s="672"/>
      <c r="BM20" s="672"/>
      <c r="BN20" s="672"/>
      <c r="BO20" s="669">
        <f t="shared" si="0"/>
        <v>13334.794520547945</v>
      </c>
      <c r="BP20" s="670"/>
      <c r="BQ20" s="670"/>
      <c r="BR20" s="670"/>
      <c r="BS20" s="670"/>
      <c r="BT20" s="670"/>
      <c r="BU20" s="670"/>
      <c r="BV20" s="671"/>
      <c r="BW20" s="672">
        <v>0</v>
      </c>
      <c r="BX20" s="672"/>
      <c r="BY20" s="672"/>
      <c r="BZ20" s="672"/>
      <c r="CA20" s="672"/>
      <c r="CB20" s="672"/>
      <c r="CC20" s="672"/>
      <c r="CD20" s="672"/>
      <c r="CE20" s="672">
        <v>0</v>
      </c>
      <c r="CF20" s="672"/>
      <c r="CG20" s="672"/>
      <c r="CH20" s="672"/>
      <c r="CI20" s="672"/>
      <c r="CJ20" s="672"/>
      <c r="CK20" s="672"/>
      <c r="CL20" s="672"/>
      <c r="CM20" s="672"/>
      <c r="CN20" s="672">
        <v>0</v>
      </c>
      <c r="CO20" s="672"/>
      <c r="CP20" s="672"/>
      <c r="CQ20" s="672"/>
      <c r="CR20" s="672"/>
      <c r="CS20" s="672"/>
      <c r="CT20" s="672"/>
      <c r="CU20" s="672"/>
      <c r="CV20" s="667">
        <f>SUM(AQ20:CU20)</f>
        <v>110678.79452054795</v>
      </c>
      <c r="CW20" s="667"/>
      <c r="CX20" s="667"/>
      <c r="CY20" s="667"/>
      <c r="CZ20" s="667"/>
      <c r="DA20" s="667"/>
      <c r="DB20" s="667"/>
      <c r="DC20" s="667"/>
      <c r="DD20" s="667"/>
      <c r="DE20" s="668"/>
    </row>
    <row r="21" spans="1:125" s="3" customFormat="1" ht="23.25" customHeight="1">
      <c r="A21" s="673" t="s">
        <v>1839</v>
      </c>
      <c r="B21" s="674"/>
      <c r="C21" s="674"/>
      <c r="D21" s="674"/>
      <c r="E21" s="674"/>
      <c r="F21" s="674"/>
      <c r="G21" s="674"/>
      <c r="H21" s="674"/>
      <c r="I21" s="674"/>
      <c r="J21" s="674"/>
      <c r="K21" s="674"/>
      <c r="L21" s="674"/>
      <c r="M21" s="674"/>
      <c r="N21" s="674"/>
      <c r="O21" s="674"/>
      <c r="P21" s="675" t="s">
        <v>1828</v>
      </c>
      <c r="Q21" s="675"/>
      <c r="R21" s="675"/>
      <c r="S21" s="675"/>
      <c r="T21" s="675"/>
      <c r="U21" s="675"/>
      <c r="V21" s="675"/>
      <c r="W21" s="675"/>
      <c r="X21" s="675"/>
      <c r="Y21" s="675"/>
      <c r="Z21" s="675"/>
      <c r="AA21" s="675"/>
      <c r="AB21" s="675"/>
      <c r="AC21" s="675"/>
      <c r="AD21" s="676"/>
      <c r="AE21" s="676"/>
      <c r="AF21" s="676"/>
      <c r="AG21" s="677">
        <v>1</v>
      </c>
      <c r="AH21" s="677"/>
      <c r="AI21" s="677"/>
      <c r="AJ21" s="677"/>
      <c r="AK21" s="678">
        <v>2835</v>
      </c>
      <c r="AL21" s="679"/>
      <c r="AM21" s="679"/>
      <c r="AN21" s="679"/>
      <c r="AO21" s="679"/>
      <c r="AP21" s="680"/>
      <c r="AQ21" s="667">
        <f t="shared" si="2"/>
        <v>34020</v>
      </c>
      <c r="AR21" s="667"/>
      <c r="AS21" s="667"/>
      <c r="AT21" s="667"/>
      <c r="AU21" s="667"/>
      <c r="AV21" s="667"/>
      <c r="AW21" s="667"/>
      <c r="AX21" s="667"/>
      <c r="AY21" s="669">
        <v>0</v>
      </c>
      <c r="AZ21" s="670"/>
      <c r="BA21" s="670"/>
      <c r="BB21" s="670"/>
      <c r="BC21" s="670"/>
      <c r="BD21" s="670"/>
      <c r="BE21" s="670"/>
      <c r="BF21" s="671"/>
      <c r="BG21" s="672">
        <v>0</v>
      </c>
      <c r="BH21" s="672"/>
      <c r="BI21" s="672"/>
      <c r="BJ21" s="672"/>
      <c r="BK21" s="672"/>
      <c r="BL21" s="672"/>
      <c r="BM21" s="672"/>
      <c r="BN21" s="672"/>
      <c r="BO21" s="669">
        <f t="shared" si="0"/>
        <v>4660.2739726027394</v>
      </c>
      <c r="BP21" s="670"/>
      <c r="BQ21" s="670"/>
      <c r="BR21" s="670"/>
      <c r="BS21" s="670"/>
      <c r="BT21" s="670"/>
      <c r="BU21" s="670"/>
      <c r="BV21" s="671"/>
      <c r="BW21" s="672">
        <v>0</v>
      </c>
      <c r="BX21" s="672"/>
      <c r="BY21" s="672"/>
      <c r="BZ21" s="672"/>
      <c r="CA21" s="672"/>
      <c r="CB21" s="672"/>
      <c r="CC21" s="672"/>
      <c r="CD21" s="672"/>
      <c r="CE21" s="672">
        <v>0</v>
      </c>
      <c r="CF21" s="672"/>
      <c r="CG21" s="672"/>
      <c r="CH21" s="672"/>
      <c r="CI21" s="672"/>
      <c r="CJ21" s="672"/>
      <c r="CK21" s="672"/>
      <c r="CL21" s="672"/>
      <c r="CM21" s="672"/>
      <c r="CN21" s="672">
        <v>0</v>
      </c>
      <c r="CO21" s="672"/>
      <c r="CP21" s="672"/>
      <c r="CQ21" s="672"/>
      <c r="CR21" s="672"/>
      <c r="CS21" s="672"/>
      <c r="CT21" s="672"/>
      <c r="CU21" s="672"/>
      <c r="CV21" s="667">
        <f t="shared" si="1"/>
        <v>38680.273972602736</v>
      </c>
      <c r="CW21" s="667"/>
      <c r="CX21" s="667"/>
      <c r="CY21" s="667"/>
      <c r="CZ21" s="667"/>
      <c r="DA21" s="667"/>
      <c r="DB21" s="667"/>
      <c r="DC21" s="667"/>
      <c r="DD21" s="667"/>
      <c r="DE21" s="668"/>
    </row>
    <row r="22" spans="1:125" s="3" customFormat="1" ht="23.25" customHeight="1">
      <c r="A22" s="673" t="s">
        <v>1840</v>
      </c>
      <c r="B22" s="674"/>
      <c r="C22" s="674"/>
      <c r="D22" s="674"/>
      <c r="E22" s="674"/>
      <c r="F22" s="674"/>
      <c r="G22" s="674"/>
      <c r="H22" s="674"/>
      <c r="I22" s="674"/>
      <c r="J22" s="674"/>
      <c r="K22" s="674"/>
      <c r="L22" s="674"/>
      <c r="M22" s="674"/>
      <c r="N22" s="674"/>
      <c r="O22" s="674"/>
      <c r="P22" s="681" t="s">
        <v>1828</v>
      </c>
      <c r="Q22" s="681"/>
      <c r="R22" s="681"/>
      <c r="S22" s="681"/>
      <c r="T22" s="681"/>
      <c r="U22" s="681"/>
      <c r="V22" s="681"/>
      <c r="W22" s="681"/>
      <c r="X22" s="681"/>
      <c r="Y22" s="681"/>
      <c r="Z22" s="681"/>
      <c r="AA22" s="681"/>
      <c r="AB22" s="681"/>
      <c r="AC22" s="681"/>
      <c r="AD22" s="676"/>
      <c r="AE22" s="676"/>
      <c r="AF22" s="676"/>
      <c r="AG22" s="677">
        <v>1</v>
      </c>
      <c r="AH22" s="677"/>
      <c r="AI22" s="677"/>
      <c r="AJ22" s="677"/>
      <c r="AK22" s="678">
        <v>6760</v>
      </c>
      <c r="AL22" s="679"/>
      <c r="AM22" s="679"/>
      <c r="AN22" s="679"/>
      <c r="AO22" s="679"/>
      <c r="AP22" s="680"/>
      <c r="AQ22" s="667">
        <f t="shared" si="2"/>
        <v>81120</v>
      </c>
      <c r="AR22" s="667"/>
      <c r="AS22" s="667"/>
      <c r="AT22" s="667"/>
      <c r="AU22" s="667"/>
      <c r="AV22" s="667"/>
      <c r="AW22" s="667"/>
      <c r="AX22" s="667"/>
      <c r="AY22" s="669">
        <v>0</v>
      </c>
      <c r="AZ22" s="670"/>
      <c r="BA22" s="670"/>
      <c r="BB22" s="670"/>
      <c r="BC22" s="670"/>
      <c r="BD22" s="670"/>
      <c r="BE22" s="670"/>
      <c r="BF22" s="671"/>
      <c r="BG22" s="672">
        <v>0</v>
      </c>
      <c r="BH22" s="672"/>
      <c r="BI22" s="672"/>
      <c r="BJ22" s="672"/>
      <c r="BK22" s="672"/>
      <c r="BL22" s="672"/>
      <c r="BM22" s="672"/>
      <c r="BN22" s="672"/>
      <c r="BO22" s="669">
        <f t="shared" si="0"/>
        <v>11112.328767123287</v>
      </c>
      <c r="BP22" s="670"/>
      <c r="BQ22" s="670"/>
      <c r="BR22" s="670"/>
      <c r="BS22" s="670"/>
      <c r="BT22" s="670"/>
      <c r="BU22" s="670"/>
      <c r="BV22" s="671"/>
      <c r="BW22" s="672">
        <v>0</v>
      </c>
      <c r="BX22" s="672"/>
      <c r="BY22" s="672"/>
      <c r="BZ22" s="672"/>
      <c r="CA22" s="672"/>
      <c r="CB22" s="672"/>
      <c r="CC22" s="672"/>
      <c r="CD22" s="672"/>
      <c r="CE22" s="672">
        <v>0</v>
      </c>
      <c r="CF22" s="672"/>
      <c r="CG22" s="672"/>
      <c r="CH22" s="672"/>
      <c r="CI22" s="672"/>
      <c r="CJ22" s="672"/>
      <c r="CK22" s="672"/>
      <c r="CL22" s="672"/>
      <c r="CM22" s="672"/>
      <c r="CN22" s="672">
        <v>0</v>
      </c>
      <c r="CO22" s="672"/>
      <c r="CP22" s="672"/>
      <c r="CQ22" s="672"/>
      <c r="CR22" s="672"/>
      <c r="CS22" s="672"/>
      <c r="CT22" s="672"/>
      <c r="CU22" s="672"/>
      <c r="CV22" s="667">
        <f t="shared" si="1"/>
        <v>92232.328767123283</v>
      </c>
      <c r="CW22" s="667"/>
      <c r="CX22" s="667"/>
      <c r="CY22" s="667"/>
      <c r="CZ22" s="667"/>
      <c r="DA22" s="667"/>
      <c r="DB22" s="667"/>
      <c r="DC22" s="667"/>
      <c r="DD22" s="667"/>
      <c r="DE22" s="668"/>
    </row>
    <row r="23" spans="1:125" s="3" customFormat="1" ht="23.25" customHeight="1">
      <c r="A23" s="673" t="s">
        <v>1840</v>
      </c>
      <c r="B23" s="674"/>
      <c r="C23" s="674"/>
      <c r="D23" s="674"/>
      <c r="E23" s="674"/>
      <c r="F23" s="674"/>
      <c r="G23" s="674"/>
      <c r="H23" s="674"/>
      <c r="I23" s="674"/>
      <c r="J23" s="674"/>
      <c r="K23" s="674"/>
      <c r="L23" s="674"/>
      <c r="M23" s="674"/>
      <c r="N23" s="674"/>
      <c r="O23" s="674"/>
      <c r="P23" s="681" t="s">
        <v>1828</v>
      </c>
      <c r="Q23" s="681"/>
      <c r="R23" s="681"/>
      <c r="S23" s="681"/>
      <c r="T23" s="681"/>
      <c r="U23" s="681"/>
      <c r="V23" s="681"/>
      <c r="W23" s="681"/>
      <c r="X23" s="681"/>
      <c r="Y23" s="681"/>
      <c r="Z23" s="681"/>
      <c r="AA23" s="681"/>
      <c r="AB23" s="681"/>
      <c r="AC23" s="681"/>
      <c r="AD23" s="676"/>
      <c r="AE23" s="676"/>
      <c r="AF23" s="676"/>
      <c r="AG23" s="677">
        <v>1</v>
      </c>
      <c r="AH23" s="677"/>
      <c r="AI23" s="677"/>
      <c r="AJ23" s="677"/>
      <c r="AK23" s="678">
        <v>6250</v>
      </c>
      <c r="AL23" s="679"/>
      <c r="AM23" s="679"/>
      <c r="AN23" s="679"/>
      <c r="AO23" s="679"/>
      <c r="AP23" s="680"/>
      <c r="AQ23" s="667">
        <f t="shared" si="2"/>
        <v>75000</v>
      </c>
      <c r="AR23" s="667"/>
      <c r="AS23" s="667"/>
      <c r="AT23" s="667"/>
      <c r="AU23" s="667"/>
      <c r="AV23" s="667"/>
      <c r="AW23" s="667"/>
      <c r="AX23" s="667"/>
      <c r="AY23" s="669">
        <v>0</v>
      </c>
      <c r="AZ23" s="670"/>
      <c r="BA23" s="670"/>
      <c r="BB23" s="670"/>
      <c r="BC23" s="670"/>
      <c r="BD23" s="670"/>
      <c r="BE23" s="670"/>
      <c r="BF23" s="671"/>
      <c r="BG23" s="672">
        <v>0</v>
      </c>
      <c r="BH23" s="672"/>
      <c r="BI23" s="672"/>
      <c r="BJ23" s="672"/>
      <c r="BK23" s="672"/>
      <c r="BL23" s="672"/>
      <c r="BM23" s="672"/>
      <c r="BN23" s="672"/>
      <c r="BO23" s="669">
        <f t="shared" si="0"/>
        <v>10273.972602739725</v>
      </c>
      <c r="BP23" s="670"/>
      <c r="BQ23" s="670"/>
      <c r="BR23" s="670"/>
      <c r="BS23" s="670"/>
      <c r="BT23" s="670"/>
      <c r="BU23" s="670"/>
      <c r="BV23" s="671"/>
      <c r="BW23" s="672">
        <v>0</v>
      </c>
      <c r="BX23" s="672"/>
      <c r="BY23" s="672"/>
      <c r="BZ23" s="672"/>
      <c r="CA23" s="672"/>
      <c r="CB23" s="672"/>
      <c r="CC23" s="672"/>
      <c r="CD23" s="672"/>
      <c r="CE23" s="672">
        <v>0</v>
      </c>
      <c r="CF23" s="672"/>
      <c r="CG23" s="672"/>
      <c r="CH23" s="672"/>
      <c r="CI23" s="672"/>
      <c r="CJ23" s="672"/>
      <c r="CK23" s="672"/>
      <c r="CL23" s="672"/>
      <c r="CM23" s="672"/>
      <c r="CN23" s="672">
        <v>0</v>
      </c>
      <c r="CO23" s="672"/>
      <c r="CP23" s="672"/>
      <c r="CQ23" s="672"/>
      <c r="CR23" s="672"/>
      <c r="CS23" s="672"/>
      <c r="CT23" s="672"/>
      <c r="CU23" s="672"/>
      <c r="CV23" s="667">
        <f t="shared" si="1"/>
        <v>85273.972602739726</v>
      </c>
      <c r="CW23" s="667"/>
      <c r="CX23" s="667"/>
      <c r="CY23" s="667"/>
      <c r="CZ23" s="667"/>
      <c r="DA23" s="667"/>
      <c r="DB23" s="667"/>
      <c r="DC23" s="667"/>
      <c r="DD23" s="667"/>
      <c r="DE23" s="668"/>
    </row>
    <row r="24" spans="1:125" s="3" customFormat="1" ht="23.25" customHeight="1">
      <c r="A24" s="673" t="s">
        <v>1841</v>
      </c>
      <c r="B24" s="674"/>
      <c r="C24" s="674"/>
      <c r="D24" s="674"/>
      <c r="E24" s="674"/>
      <c r="F24" s="674"/>
      <c r="G24" s="674"/>
      <c r="H24" s="674"/>
      <c r="I24" s="674"/>
      <c r="J24" s="674"/>
      <c r="K24" s="674"/>
      <c r="L24" s="674"/>
      <c r="M24" s="674"/>
      <c r="N24" s="674"/>
      <c r="O24" s="674"/>
      <c r="P24" s="681" t="s">
        <v>1828</v>
      </c>
      <c r="Q24" s="681"/>
      <c r="R24" s="681"/>
      <c r="S24" s="681"/>
      <c r="T24" s="681"/>
      <c r="U24" s="681"/>
      <c r="V24" s="681"/>
      <c r="W24" s="681"/>
      <c r="X24" s="681"/>
      <c r="Y24" s="681"/>
      <c r="Z24" s="681"/>
      <c r="AA24" s="681"/>
      <c r="AB24" s="681"/>
      <c r="AC24" s="681"/>
      <c r="AD24" s="676"/>
      <c r="AE24" s="676"/>
      <c r="AF24" s="676"/>
      <c r="AG24" s="677">
        <v>1</v>
      </c>
      <c r="AH24" s="677"/>
      <c r="AI24" s="677"/>
      <c r="AJ24" s="677"/>
      <c r="AK24" s="678">
        <v>5458</v>
      </c>
      <c r="AL24" s="679"/>
      <c r="AM24" s="679"/>
      <c r="AN24" s="679"/>
      <c r="AO24" s="679"/>
      <c r="AP24" s="680"/>
      <c r="AQ24" s="667">
        <f t="shared" si="2"/>
        <v>65496</v>
      </c>
      <c r="AR24" s="667"/>
      <c r="AS24" s="667"/>
      <c r="AT24" s="667"/>
      <c r="AU24" s="667"/>
      <c r="AV24" s="667"/>
      <c r="AW24" s="667"/>
      <c r="AX24" s="667"/>
      <c r="AY24" s="669">
        <v>0</v>
      </c>
      <c r="AZ24" s="670"/>
      <c r="BA24" s="670"/>
      <c r="BB24" s="670"/>
      <c r="BC24" s="670"/>
      <c r="BD24" s="670"/>
      <c r="BE24" s="670"/>
      <c r="BF24" s="671"/>
      <c r="BG24" s="672">
        <v>0</v>
      </c>
      <c r="BH24" s="672"/>
      <c r="BI24" s="672"/>
      <c r="BJ24" s="672"/>
      <c r="BK24" s="672"/>
      <c r="BL24" s="672"/>
      <c r="BM24" s="672"/>
      <c r="BN24" s="672"/>
      <c r="BO24" s="669">
        <f t="shared" si="0"/>
        <v>8972.054794520549</v>
      </c>
      <c r="BP24" s="670"/>
      <c r="BQ24" s="670"/>
      <c r="BR24" s="670"/>
      <c r="BS24" s="670"/>
      <c r="BT24" s="670"/>
      <c r="BU24" s="670"/>
      <c r="BV24" s="671"/>
      <c r="BW24" s="672">
        <v>0</v>
      </c>
      <c r="BX24" s="672"/>
      <c r="BY24" s="672"/>
      <c r="BZ24" s="672"/>
      <c r="CA24" s="672"/>
      <c r="CB24" s="672"/>
      <c r="CC24" s="672"/>
      <c r="CD24" s="672"/>
      <c r="CE24" s="672">
        <v>0</v>
      </c>
      <c r="CF24" s="672"/>
      <c r="CG24" s="672"/>
      <c r="CH24" s="672"/>
      <c r="CI24" s="672"/>
      <c r="CJ24" s="672"/>
      <c r="CK24" s="672"/>
      <c r="CL24" s="672"/>
      <c r="CM24" s="672"/>
      <c r="CN24" s="672">
        <v>0</v>
      </c>
      <c r="CO24" s="672"/>
      <c r="CP24" s="672"/>
      <c r="CQ24" s="672"/>
      <c r="CR24" s="672"/>
      <c r="CS24" s="672"/>
      <c r="CT24" s="672"/>
      <c r="CU24" s="672"/>
      <c r="CV24" s="667">
        <f t="shared" si="1"/>
        <v>74468.054794520547</v>
      </c>
      <c r="CW24" s="667"/>
      <c r="CX24" s="667"/>
      <c r="CY24" s="667"/>
      <c r="CZ24" s="667"/>
      <c r="DA24" s="667"/>
      <c r="DB24" s="667"/>
      <c r="DC24" s="667"/>
      <c r="DD24" s="667"/>
      <c r="DE24" s="668"/>
      <c r="DU24" s="128"/>
    </row>
    <row r="25" spans="1:125" s="3" customFormat="1" ht="23.25" customHeight="1">
      <c r="A25" s="673" t="s">
        <v>1842</v>
      </c>
      <c r="B25" s="674"/>
      <c r="C25" s="674"/>
      <c r="D25" s="674"/>
      <c r="E25" s="674"/>
      <c r="F25" s="674"/>
      <c r="G25" s="674"/>
      <c r="H25" s="674"/>
      <c r="I25" s="674"/>
      <c r="J25" s="674"/>
      <c r="K25" s="674"/>
      <c r="L25" s="674"/>
      <c r="M25" s="674"/>
      <c r="N25" s="674"/>
      <c r="O25" s="674"/>
      <c r="P25" s="681" t="s">
        <v>1828</v>
      </c>
      <c r="Q25" s="681"/>
      <c r="R25" s="681"/>
      <c r="S25" s="681"/>
      <c r="T25" s="681"/>
      <c r="U25" s="681"/>
      <c r="V25" s="681"/>
      <c r="W25" s="681"/>
      <c r="X25" s="681"/>
      <c r="Y25" s="681"/>
      <c r="Z25" s="681"/>
      <c r="AA25" s="681"/>
      <c r="AB25" s="681"/>
      <c r="AC25" s="681"/>
      <c r="AD25" s="676"/>
      <c r="AE25" s="676"/>
      <c r="AF25" s="676"/>
      <c r="AG25" s="677">
        <v>1</v>
      </c>
      <c r="AH25" s="677"/>
      <c r="AI25" s="677"/>
      <c r="AJ25" s="677"/>
      <c r="AK25" s="678">
        <v>9360</v>
      </c>
      <c r="AL25" s="679"/>
      <c r="AM25" s="679"/>
      <c r="AN25" s="679"/>
      <c r="AO25" s="679"/>
      <c r="AP25" s="680"/>
      <c r="AQ25" s="667">
        <f t="shared" si="2"/>
        <v>112320</v>
      </c>
      <c r="AR25" s="667"/>
      <c r="AS25" s="667"/>
      <c r="AT25" s="667"/>
      <c r="AU25" s="667"/>
      <c r="AV25" s="667"/>
      <c r="AW25" s="667"/>
      <c r="AX25" s="667"/>
      <c r="AY25" s="669">
        <v>0</v>
      </c>
      <c r="AZ25" s="670"/>
      <c r="BA25" s="670"/>
      <c r="BB25" s="670"/>
      <c r="BC25" s="670"/>
      <c r="BD25" s="670"/>
      <c r="BE25" s="670"/>
      <c r="BF25" s="671"/>
      <c r="BG25" s="672">
        <v>0</v>
      </c>
      <c r="BH25" s="672"/>
      <c r="BI25" s="672"/>
      <c r="BJ25" s="672"/>
      <c r="BK25" s="672"/>
      <c r="BL25" s="672"/>
      <c r="BM25" s="672"/>
      <c r="BN25" s="672"/>
      <c r="BO25" s="669">
        <f t="shared" si="0"/>
        <v>15386.301369863015</v>
      </c>
      <c r="BP25" s="670"/>
      <c r="BQ25" s="670"/>
      <c r="BR25" s="670"/>
      <c r="BS25" s="670"/>
      <c r="BT25" s="670"/>
      <c r="BU25" s="670"/>
      <c r="BV25" s="671"/>
      <c r="BW25" s="672">
        <v>0</v>
      </c>
      <c r="BX25" s="672"/>
      <c r="BY25" s="672"/>
      <c r="BZ25" s="672"/>
      <c r="CA25" s="672"/>
      <c r="CB25" s="672"/>
      <c r="CC25" s="672"/>
      <c r="CD25" s="672"/>
      <c r="CE25" s="672">
        <v>0</v>
      </c>
      <c r="CF25" s="672"/>
      <c r="CG25" s="672"/>
      <c r="CH25" s="672"/>
      <c r="CI25" s="672"/>
      <c r="CJ25" s="672"/>
      <c r="CK25" s="672"/>
      <c r="CL25" s="672"/>
      <c r="CM25" s="672"/>
      <c r="CN25" s="672">
        <v>0</v>
      </c>
      <c r="CO25" s="672"/>
      <c r="CP25" s="672"/>
      <c r="CQ25" s="672"/>
      <c r="CR25" s="672"/>
      <c r="CS25" s="672"/>
      <c r="CT25" s="672"/>
      <c r="CU25" s="672"/>
      <c r="CV25" s="667">
        <f t="shared" si="1"/>
        <v>127706.30136986301</v>
      </c>
      <c r="CW25" s="667"/>
      <c r="CX25" s="667"/>
      <c r="CY25" s="667"/>
      <c r="CZ25" s="667"/>
      <c r="DA25" s="667"/>
      <c r="DB25" s="667"/>
      <c r="DC25" s="667"/>
      <c r="DD25" s="667"/>
      <c r="DE25" s="668"/>
    </row>
    <row r="26" spans="1:125" s="3" customFormat="1" ht="23.25" customHeight="1">
      <c r="A26" s="673" t="s">
        <v>1844</v>
      </c>
      <c r="B26" s="674"/>
      <c r="C26" s="674"/>
      <c r="D26" s="674"/>
      <c r="E26" s="674"/>
      <c r="F26" s="674"/>
      <c r="G26" s="674"/>
      <c r="H26" s="674"/>
      <c r="I26" s="674"/>
      <c r="J26" s="674"/>
      <c r="K26" s="674"/>
      <c r="L26" s="674"/>
      <c r="M26" s="674"/>
      <c r="N26" s="674"/>
      <c r="O26" s="674"/>
      <c r="P26" s="681" t="s">
        <v>1828</v>
      </c>
      <c r="Q26" s="681"/>
      <c r="R26" s="681"/>
      <c r="S26" s="681"/>
      <c r="T26" s="681"/>
      <c r="U26" s="681"/>
      <c r="V26" s="681"/>
      <c r="W26" s="681"/>
      <c r="X26" s="681"/>
      <c r="Y26" s="681"/>
      <c r="Z26" s="681"/>
      <c r="AA26" s="681"/>
      <c r="AB26" s="681"/>
      <c r="AC26" s="681"/>
      <c r="AD26" s="676"/>
      <c r="AE26" s="676"/>
      <c r="AF26" s="676"/>
      <c r="AG26" s="677">
        <v>1</v>
      </c>
      <c r="AH26" s="677"/>
      <c r="AI26" s="677"/>
      <c r="AJ26" s="677"/>
      <c r="AK26" s="678">
        <v>6000</v>
      </c>
      <c r="AL26" s="679"/>
      <c r="AM26" s="679"/>
      <c r="AN26" s="679"/>
      <c r="AO26" s="679"/>
      <c r="AP26" s="680"/>
      <c r="AQ26" s="667">
        <f t="shared" si="2"/>
        <v>72000</v>
      </c>
      <c r="AR26" s="667"/>
      <c r="AS26" s="667"/>
      <c r="AT26" s="667"/>
      <c r="AU26" s="667"/>
      <c r="AV26" s="667"/>
      <c r="AW26" s="667"/>
      <c r="AX26" s="667"/>
      <c r="AY26" s="669">
        <v>0</v>
      </c>
      <c r="AZ26" s="670"/>
      <c r="BA26" s="670"/>
      <c r="BB26" s="670"/>
      <c r="BC26" s="670"/>
      <c r="BD26" s="670"/>
      <c r="BE26" s="670"/>
      <c r="BF26" s="671"/>
      <c r="BG26" s="672">
        <v>0</v>
      </c>
      <c r="BH26" s="672"/>
      <c r="BI26" s="672"/>
      <c r="BJ26" s="672"/>
      <c r="BK26" s="672"/>
      <c r="BL26" s="672"/>
      <c r="BM26" s="672"/>
      <c r="BN26" s="672"/>
      <c r="BO26" s="669">
        <f t="shared" si="0"/>
        <v>9863.0136986301368</v>
      </c>
      <c r="BP26" s="670"/>
      <c r="BQ26" s="670"/>
      <c r="BR26" s="670"/>
      <c r="BS26" s="670"/>
      <c r="BT26" s="670"/>
      <c r="BU26" s="670"/>
      <c r="BV26" s="671"/>
      <c r="BW26" s="672">
        <v>0</v>
      </c>
      <c r="BX26" s="672"/>
      <c r="BY26" s="672"/>
      <c r="BZ26" s="672"/>
      <c r="CA26" s="672"/>
      <c r="CB26" s="672"/>
      <c r="CC26" s="672"/>
      <c r="CD26" s="672"/>
      <c r="CE26" s="672">
        <v>0</v>
      </c>
      <c r="CF26" s="672"/>
      <c r="CG26" s="672"/>
      <c r="CH26" s="672"/>
      <c r="CI26" s="672"/>
      <c r="CJ26" s="672"/>
      <c r="CK26" s="672"/>
      <c r="CL26" s="672"/>
      <c r="CM26" s="672"/>
      <c r="CN26" s="672">
        <v>0</v>
      </c>
      <c r="CO26" s="672"/>
      <c r="CP26" s="672"/>
      <c r="CQ26" s="672"/>
      <c r="CR26" s="672"/>
      <c r="CS26" s="672"/>
      <c r="CT26" s="672"/>
      <c r="CU26" s="672"/>
      <c r="CV26" s="667">
        <f t="shared" si="1"/>
        <v>81863.013698630137</v>
      </c>
      <c r="CW26" s="667"/>
      <c r="CX26" s="667"/>
      <c r="CY26" s="667"/>
      <c r="CZ26" s="667"/>
      <c r="DA26" s="667"/>
      <c r="DB26" s="667"/>
      <c r="DC26" s="667"/>
      <c r="DD26" s="667"/>
      <c r="DE26" s="668"/>
    </row>
    <row r="27" spans="1:125" s="3" customFormat="1" ht="23.25" customHeight="1">
      <c r="A27" s="719"/>
      <c r="B27" s="720"/>
      <c r="C27" s="720"/>
      <c r="D27" s="720"/>
      <c r="E27" s="720"/>
      <c r="F27" s="720"/>
      <c r="G27" s="720"/>
      <c r="H27" s="720"/>
      <c r="I27" s="720"/>
      <c r="J27" s="720"/>
      <c r="K27" s="720"/>
      <c r="L27" s="720"/>
      <c r="M27" s="720"/>
      <c r="N27" s="720"/>
      <c r="O27" s="721"/>
      <c r="P27" s="681"/>
      <c r="Q27" s="681"/>
      <c r="R27" s="681"/>
      <c r="S27" s="681"/>
      <c r="T27" s="681"/>
      <c r="U27" s="681"/>
      <c r="V27" s="681"/>
      <c r="W27" s="681"/>
      <c r="X27" s="681"/>
      <c r="Y27" s="681"/>
      <c r="Z27" s="681"/>
      <c r="AA27" s="681"/>
      <c r="AB27" s="681"/>
      <c r="AC27" s="681"/>
      <c r="AD27" s="676"/>
      <c r="AE27" s="676"/>
      <c r="AF27" s="676"/>
      <c r="AG27" s="677"/>
      <c r="AH27" s="677"/>
      <c r="AI27" s="677"/>
      <c r="AJ27" s="677"/>
      <c r="AK27" s="678">
        <v>0</v>
      </c>
      <c r="AL27" s="679"/>
      <c r="AM27" s="679"/>
      <c r="AN27" s="679"/>
      <c r="AO27" s="679"/>
      <c r="AP27" s="680"/>
      <c r="AQ27" s="730">
        <f>AG27*AK27*12</f>
        <v>0</v>
      </c>
      <c r="AR27" s="730"/>
      <c r="AS27" s="730"/>
      <c r="AT27" s="730"/>
      <c r="AU27" s="730"/>
      <c r="AV27" s="730"/>
      <c r="AW27" s="730"/>
      <c r="AX27" s="730"/>
      <c r="AY27" s="669">
        <v>0</v>
      </c>
      <c r="AZ27" s="670"/>
      <c r="BA27" s="670"/>
      <c r="BB27" s="670"/>
      <c r="BC27" s="670"/>
      <c r="BD27" s="670"/>
      <c r="BE27" s="670"/>
      <c r="BF27" s="671"/>
      <c r="BG27" s="729">
        <v>0</v>
      </c>
      <c r="BH27" s="729"/>
      <c r="BI27" s="729"/>
      <c r="BJ27" s="729"/>
      <c r="BK27" s="729"/>
      <c r="BL27" s="729"/>
      <c r="BM27" s="729"/>
      <c r="BN27" s="729"/>
      <c r="BO27" s="669">
        <f>AQ27/365*50</f>
        <v>0</v>
      </c>
      <c r="BP27" s="670"/>
      <c r="BQ27" s="670"/>
      <c r="BR27" s="670"/>
      <c r="BS27" s="670"/>
      <c r="BT27" s="670"/>
      <c r="BU27" s="670"/>
      <c r="BV27" s="671"/>
      <c r="BW27" s="729">
        <v>0</v>
      </c>
      <c r="BX27" s="729"/>
      <c r="BY27" s="729"/>
      <c r="BZ27" s="729"/>
      <c r="CA27" s="729"/>
      <c r="CB27" s="729"/>
      <c r="CC27" s="729"/>
      <c r="CD27" s="729"/>
      <c r="CE27" s="729">
        <v>0</v>
      </c>
      <c r="CF27" s="729"/>
      <c r="CG27" s="729"/>
      <c r="CH27" s="729"/>
      <c r="CI27" s="729"/>
      <c r="CJ27" s="729"/>
      <c r="CK27" s="729"/>
      <c r="CL27" s="729"/>
      <c r="CM27" s="729"/>
      <c r="CN27" s="729">
        <v>0</v>
      </c>
      <c r="CO27" s="729"/>
      <c r="CP27" s="729"/>
      <c r="CQ27" s="729"/>
      <c r="CR27" s="729"/>
      <c r="CS27" s="729"/>
      <c r="CT27" s="729"/>
      <c r="CU27" s="729"/>
      <c r="CV27" s="730">
        <f>SUM(AQ27:CU27)</f>
        <v>0</v>
      </c>
      <c r="CW27" s="730"/>
      <c r="CX27" s="730"/>
      <c r="CY27" s="730"/>
      <c r="CZ27" s="730"/>
      <c r="DA27" s="730"/>
      <c r="DB27" s="730"/>
      <c r="DC27" s="730"/>
      <c r="DD27" s="730"/>
      <c r="DE27" s="731"/>
    </row>
    <row r="28" spans="1:125" s="3" customFormat="1" ht="23.25" customHeight="1">
      <c r="A28" s="673"/>
      <c r="B28" s="674"/>
      <c r="C28" s="674"/>
      <c r="D28" s="674"/>
      <c r="E28" s="674"/>
      <c r="F28" s="674"/>
      <c r="G28" s="674"/>
      <c r="H28" s="674"/>
      <c r="I28" s="674"/>
      <c r="J28" s="674"/>
      <c r="K28" s="674"/>
      <c r="L28" s="674"/>
      <c r="M28" s="674"/>
      <c r="N28" s="674"/>
      <c r="O28" s="674"/>
      <c r="P28" s="681"/>
      <c r="Q28" s="681"/>
      <c r="R28" s="681"/>
      <c r="S28" s="681"/>
      <c r="T28" s="681"/>
      <c r="U28" s="681"/>
      <c r="V28" s="681"/>
      <c r="W28" s="681"/>
      <c r="X28" s="681"/>
      <c r="Y28" s="681"/>
      <c r="Z28" s="681"/>
      <c r="AA28" s="681"/>
      <c r="AB28" s="681"/>
      <c r="AC28" s="681"/>
      <c r="AD28" s="676"/>
      <c r="AE28" s="676"/>
      <c r="AF28" s="676"/>
      <c r="AG28" s="677"/>
      <c r="AH28" s="677"/>
      <c r="AI28" s="677"/>
      <c r="AJ28" s="677"/>
      <c r="AK28" s="678">
        <v>0</v>
      </c>
      <c r="AL28" s="679"/>
      <c r="AM28" s="679"/>
      <c r="AN28" s="679"/>
      <c r="AO28" s="679"/>
      <c r="AP28" s="680"/>
      <c r="AQ28" s="667">
        <f>AG28*AK28*12</f>
        <v>0</v>
      </c>
      <c r="AR28" s="667"/>
      <c r="AS28" s="667"/>
      <c r="AT28" s="667"/>
      <c r="AU28" s="667"/>
      <c r="AV28" s="667"/>
      <c r="AW28" s="667"/>
      <c r="AX28" s="667"/>
      <c r="AY28" s="669">
        <v>0</v>
      </c>
      <c r="AZ28" s="670"/>
      <c r="BA28" s="670"/>
      <c r="BB28" s="670"/>
      <c r="BC28" s="670"/>
      <c r="BD28" s="670"/>
      <c r="BE28" s="670"/>
      <c r="BF28" s="671"/>
      <c r="BG28" s="672">
        <v>0</v>
      </c>
      <c r="BH28" s="672"/>
      <c r="BI28" s="672"/>
      <c r="BJ28" s="672"/>
      <c r="BK28" s="672"/>
      <c r="BL28" s="672"/>
      <c r="BM28" s="672"/>
      <c r="BN28" s="672"/>
      <c r="BO28" s="669">
        <f>AQ28/365*50</f>
        <v>0</v>
      </c>
      <c r="BP28" s="670"/>
      <c r="BQ28" s="670"/>
      <c r="BR28" s="670"/>
      <c r="BS28" s="670"/>
      <c r="BT28" s="670"/>
      <c r="BU28" s="670"/>
      <c r="BV28" s="671"/>
      <c r="BW28" s="672">
        <v>0</v>
      </c>
      <c r="BX28" s="672"/>
      <c r="BY28" s="672"/>
      <c r="BZ28" s="672"/>
      <c r="CA28" s="672"/>
      <c r="CB28" s="672"/>
      <c r="CC28" s="672"/>
      <c r="CD28" s="672"/>
      <c r="CE28" s="672">
        <v>0</v>
      </c>
      <c r="CF28" s="672"/>
      <c r="CG28" s="672"/>
      <c r="CH28" s="672"/>
      <c r="CI28" s="672"/>
      <c r="CJ28" s="672"/>
      <c r="CK28" s="672"/>
      <c r="CL28" s="672"/>
      <c r="CM28" s="672"/>
      <c r="CN28" s="672">
        <v>0</v>
      </c>
      <c r="CO28" s="672"/>
      <c r="CP28" s="672"/>
      <c r="CQ28" s="672"/>
      <c r="CR28" s="672"/>
      <c r="CS28" s="672"/>
      <c r="CT28" s="672"/>
      <c r="CU28" s="672"/>
      <c r="CV28" s="667">
        <f>SUM(AQ28:CU28)</f>
        <v>0</v>
      </c>
      <c r="CW28" s="667"/>
      <c r="CX28" s="667"/>
      <c r="CY28" s="667"/>
      <c r="CZ28" s="667"/>
      <c r="DA28" s="667"/>
      <c r="DB28" s="667"/>
      <c r="DC28" s="667"/>
      <c r="DD28" s="667"/>
      <c r="DE28" s="668"/>
    </row>
    <row r="29" spans="1:125" s="3" customFormat="1" ht="23.25" customHeight="1">
      <c r="A29" s="673"/>
      <c r="B29" s="674"/>
      <c r="C29" s="674"/>
      <c r="D29" s="674"/>
      <c r="E29" s="674"/>
      <c r="F29" s="674"/>
      <c r="G29" s="674"/>
      <c r="H29" s="674"/>
      <c r="I29" s="674"/>
      <c r="J29" s="674"/>
      <c r="K29" s="674"/>
      <c r="L29" s="674"/>
      <c r="M29" s="674"/>
      <c r="N29" s="674"/>
      <c r="O29" s="674"/>
      <c r="P29" s="681"/>
      <c r="Q29" s="681"/>
      <c r="R29" s="681"/>
      <c r="S29" s="681"/>
      <c r="T29" s="681"/>
      <c r="U29" s="681"/>
      <c r="V29" s="681"/>
      <c r="W29" s="681"/>
      <c r="X29" s="681"/>
      <c r="Y29" s="681"/>
      <c r="Z29" s="681"/>
      <c r="AA29" s="681"/>
      <c r="AB29" s="681"/>
      <c r="AC29" s="681"/>
      <c r="AD29" s="676"/>
      <c r="AE29" s="676"/>
      <c r="AF29" s="676"/>
      <c r="AG29" s="677"/>
      <c r="AH29" s="677"/>
      <c r="AI29" s="677"/>
      <c r="AJ29" s="677"/>
      <c r="AK29" s="678">
        <v>0</v>
      </c>
      <c r="AL29" s="679"/>
      <c r="AM29" s="679"/>
      <c r="AN29" s="679"/>
      <c r="AO29" s="679"/>
      <c r="AP29" s="680"/>
      <c r="AQ29" s="667">
        <v>0</v>
      </c>
      <c r="AR29" s="667"/>
      <c r="AS29" s="667"/>
      <c r="AT29" s="667"/>
      <c r="AU29" s="667"/>
      <c r="AV29" s="667"/>
      <c r="AW29" s="667"/>
      <c r="AX29" s="667"/>
      <c r="AY29" s="669">
        <v>0</v>
      </c>
      <c r="AZ29" s="670"/>
      <c r="BA29" s="670"/>
      <c r="BB29" s="670"/>
      <c r="BC29" s="670"/>
      <c r="BD29" s="670"/>
      <c r="BE29" s="670"/>
      <c r="BF29" s="671"/>
      <c r="BG29" s="672">
        <v>0</v>
      </c>
      <c r="BH29" s="672"/>
      <c r="BI29" s="672"/>
      <c r="BJ29" s="672"/>
      <c r="BK29" s="672"/>
      <c r="BL29" s="672"/>
      <c r="BM29" s="672"/>
      <c r="BN29" s="672"/>
      <c r="BO29" s="669">
        <v>0</v>
      </c>
      <c r="BP29" s="670"/>
      <c r="BQ29" s="670"/>
      <c r="BR29" s="670"/>
      <c r="BS29" s="670"/>
      <c r="BT29" s="670"/>
      <c r="BU29" s="670"/>
      <c r="BV29" s="671"/>
      <c r="BW29" s="672">
        <v>0</v>
      </c>
      <c r="BX29" s="672"/>
      <c r="BY29" s="672"/>
      <c r="BZ29" s="672"/>
      <c r="CA29" s="672"/>
      <c r="CB29" s="672"/>
      <c r="CC29" s="672"/>
      <c r="CD29" s="672"/>
      <c r="CE29" s="672">
        <v>0</v>
      </c>
      <c r="CF29" s="672"/>
      <c r="CG29" s="672"/>
      <c r="CH29" s="672"/>
      <c r="CI29" s="672"/>
      <c r="CJ29" s="672"/>
      <c r="CK29" s="672"/>
      <c r="CL29" s="672"/>
      <c r="CM29" s="672"/>
      <c r="CN29" s="672">
        <v>0</v>
      </c>
      <c r="CO29" s="672"/>
      <c r="CP29" s="672"/>
      <c r="CQ29" s="672"/>
      <c r="CR29" s="672"/>
      <c r="CS29" s="672"/>
      <c r="CT29" s="672"/>
      <c r="CU29" s="672"/>
      <c r="CV29" s="667">
        <v>0</v>
      </c>
      <c r="CW29" s="667"/>
      <c r="CX29" s="667"/>
      <c r="CY29" s="667"/>
      <c r="CZ29" s="667"/>
      <c r="DA29" s="667"/>
      <c r="DB29" s="667"/>
      <c r="DC29" s="667"/>
      <c r="DD29" s="667"/>
      <c r="DE29" s="668"/>
    </row>
    <row r="30" spans="1:125" s="3" customFormat="1" ht="23.25" customHeight="1" thickBot="1">
      <c r="A30" s="673"/>
      <c r="B30" s="674"/>
      <c r="C30" s="674"/>
      <c r="D30" s="674"/>
      <c r="E30" s="674"/>
      <c r="F30" s="674"/>
      <c r="G30" s="674"/>
      <c r="H30" s="674"/>
      <c r="I30" s="674"/>
      <c r="J30" s="674"/>
      <c r="K30" s="674"/>
      <c r="L30" s="674"/>
      <c r="M30" s="674"/>
      <c r="N30" s="674"/>
      <c r="O30" s="674"/>
      <c r="P30" s="681"/>
      <c r="Q30" s="681"/>
      <c r="R30" s="681"/>
      <c r="S30" s="681"/>
      <c r="T30" s="681"/>
      <c r="U30" s="681"/>
      <c r="V30" s="681"/>
      <c r="W30" s="681"/>
      <c r="X30" s="681"/>
      <c r="Y30" s="681"/>
      <c r="Z30" s="681"/>
      <c r="AA30" s="681"/>
      <c r="AB30" s="681"/>
      <c r="AC30" s="681"/>
      <c r="AD30" s="676"/>
      <c r="AE30" s="676"/>
      <c r="AF30" s="676"/>
      <c r="AG30" s="677"/>
      <c r="AH30" s="677"/>
      <c r="AI30" s="677"/>
      <c r="AJ30" s="677"/>
      <c r="AK30" s="732">
        <v>0</v>
      </c>
      <c r="AL30" s="733"/>
      <c r="AM30" s="733"/>
      <c r="AN30" s="733"/>
      <c r="AO30" s="733"/>
      <c r="AP30" s="734"/>
      <c r="AQ30" s="667">
        <f>AG30*AK30*12</f>
        <v>0</v>
      </c>
      <c r="AR30" s="667"/>
      <c r="AS30" s="667"/>
      <c r="AT30" s="667"/>
      <c r="AU30" s="667"/>
      <c r="AV30" s="667"/>
      <c r="AW30" s="667"/>
      <c r="AX30" s="667"/>
      <c r="AY30" s="669">
        <v>0</v>
      </c>
      <c r="AZ30" s="670"/>
      <c r="BA30" s="670"/>
      <c r="BB30" s="670"/>
      <c r="BC30" s="670"/>
      <c r="BD30" s="670"/>
      <c r="BE30" s="670"/>
      <c r="BF30" s="671"/>
      <c r="BG30" s="672">
        <v>0</v>
      </c>
      <c r="BH30" s="672"/>
      <c r="BI30" s="672"/>
      <c r="BJ30" s="672"/>
      <c r="BK30" s="672"/>
      <c r="BL30" s="672"/>
      <c r="BM30" s="672"/>
      <c r="BN30" s="672"/>
      <c r="BO30" s="737">
        <f>AQ30/365*50</f>
        <v>0</v>
      </c>
      <c r="BP30" s="738"/>
      <c r="BQ30" s="738"/>
      <c r="BR30" s="738"/>
      <c r="BS30" s="738"/>
      <c r="BT30" s="738"/>
      <c r="BU30" s="738"/>
      <c r="BV30" s="739"/>
      <c r="BW30" s="672">
        <v>0</v>
      </c>
      <c r="BX30" s="672"/>
      <c r="BY30" s="672"/>
      <c r="BZ30" s="672"/>
      <c r="CA30" s="672"/>
      <c r="CB30" s="672"/>
      <c r="CC30" s="672"/>
      <c r="CD30" s="672"/>
      <c r="CE30" s="672">
        <v>0</v>
      </c>
      <c r="CF30" s="672"/>
      <c r="CG30" s="672"/>
      <c r="CH30" s="672"/>
      <c r="CI30" s="672"/>
      <c r="CJ30" s="672"/>
      <c r="CK30" s="672"/>
      <c r="CL30" s="672"/>
      <c r="CM30" s="672"/>
      <c r="CN30" s="672">
        <v>0</v>
      </c>
      <c r="CO30" s="672"/>
      <c r="CP30" s="672"/>
      <c r="CQ30" s="672"/>
      <c r="CR30" s="672"/>
      <c r="CS30" s="672"/>
      <c r="CT30" s="672"/>
      <c r="CU30" s="672"/>
      <c r="CV30" s="667">
        <f>SUM(AQ30:CU30)</f>
        <v>0</v>
      </c>
      <c r="CW30" s="667"/>
      <c r="CX30" s="667"/>
      <c r="CY30" s="667"/>
      <c r="CZ30" s="667"/>
      <c r="DA30" s="667"/>
      <c r="DB30" s="667"/>
      <c r="DC30" s="667"/>
      <c r="DD30" s="667"/>
      <c r="DE30" s="668"/>
    </row>
    <row r="31" spans="1:125" s="3" customFormat="1" ht="24.95" customHeight="1" thickBot="1">
      <c r="A31" s="740" t="s">
        <v>1046</v>
      </c>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1"/>
      <c r="AE31" s="741"/>
      <c r="AF31" s="742"/>
      <c r="AG31" s="743">
        <f>SUM(AG8:AJ30)</f>
        <v>20</v>
      </c>
      <c r="AH31" s="743"/>
      <c r="AI31" s="743"/>
      <c r="AJ31" s="743"/>
      <c r="AK31" s="744">
        <f>SUM(AK8:AP30)</f>
        <v>136775</v>
      </c>
      <c r="AL31" s="744"/>
      <c r="AM31" s="744"/>
      <c r="AN31" s="744"/>
      <c r="AO31" s="744"/>
      <c r="AP31" s="744"/>
      <c r="AQ31" s="735">
        <f>SUM(AQ8:AX30)</f>
        <v>1750152</v>
      </c>
      <c r="AR31" s="735"/>
      <c r="AS31" s="735"/>
      <c r="AT31" s="735"/>
      <c r="AU31" s="735"/>
      <c r="AV31" s="735"/>
      <c r="AW31" s="735"/>
      <c r="AX31" s="735"/>
      <c r="AY31" s="735">
        <f>SUM(AY8:BF30)</f>
        <v>0</v>
      </c>
      <c r="AZ31" s="735"/>
      <c r="BA31" s="735"/>
      <c r="BB31" s="735"/>
      <c r="BC31" s="735"/>
      <c r="BD31" s="735"/>
      <c r="BE31" s="735"/>
      <c r="BF31" s="735"/>
      <c r="BG31" s="735">
        <f>SUM(BG8:BN30)</f>
        <v>0</v>
      </c>
      <c r="BH31" s="735"/>
      <c r="BI31" s="735"/>
      <c r="BJ31" s="735"/>
      <c r="BK31" s="735"/>
      <c r="BL31" s="735"/>
      <c r="BM31" s="735"/>
      <c r="BN31" s="735"/>
      <c r="BO31" s="735">
        <f>SUM(BO8:BV30)</f>
        <v>239746.84931506851</v>
      </c>
      <c r="BP31" s="735"/>
      <c r="BQ31" s="735"/>
      <c r="BR31" s="735"/>
      <c r="BS31" s="735"/>
      <c r="BT31" s="735"/>
      <c r="BU31" s="735"/>
      <c r="BV31" s="735"/>
      <c r="BW31" s="735">
        <f>SUM(BW8:CD30)</f>
        <v>0</v>
      </c>
      <c r="BX31" s="735"/>
      <c r="BY31" s="735"/>
      <c r="BZ31" s="735"/>
      <c r="CA31" s="735"/>
      <c r="CB31" s="735"/>
      <c r="CC31" s="735"/>
      <c r="CD31" s="735"/>
      <c r="CE31" s="735">
        <f>SUM(CE8:CM30)</f>
        <v>0</v>
      </c>
      <c r="CF31" s="735"/>
      <c r="CG31" s="735"/>
      <c r="CH31" s="735"/>
      <c r="CI31" s="735"/>
      <c r="CJ31" s="735"/>
      <c r="CK31" s="735"/>
      <c r="CL31" s="735"/>
      <c r="CM31" s="735"/>
      <c r="CN31" s="735">
        <f>SUM(CN8:CU30)</f>
        <v>0</v>
      </c>
      <c r="CO31" s="735"/>
      <c r="CP31" s="735"/>
      <c r="CQ31" s="735"/>
      <c r="CR31" s="735"/>
      <c r="CS31" s="735"/>
      <c r="CT31" s="735"/>
      <c r="CU31" s="735"/>
      <c r="CV31" s="735">
        <f>SUM(CV8:DE30)</f>
        <v>1989898.8493150685</v>
      </c>
      <c r="CW31" s="735"/>
      <c r="CX31" s="735"/>
      <c r="CY31" s="735"/>
      <c r="CZ31" s="735"/>
      <c r="DA31" s="735"/>
      <c r="DB31" s="735"/>
      <c r="DC31" s="735"/>
      <c r="DD31" s="735"/>
      <c r="DE31" s="736"/>
      <c r="DF31" s="35"/>
    </row>
    <row r="32" spans="1:125" s="3" customFormat="1" ht="24.95" customHeight="1">
      <c r="BO32" s="682"/>
      <c r="BP32" s="683"/>
      <c r="BQ32" s="683"/>
      <c r="BR32" s="683"/>
      <c r="BS32" s="683"/>
      <c r="BT32" s="683"/>
      <c r="BU32" s="683"/>
      <c r="BV32" s="683"/>
    </row>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sheetData>
  <sheetProtection formatCells="0" formatColumns="0" formatRows="0" insertRows="0"/>
  <mergeCells count="336">
    <mergeCell ref="CV31:DE31"/>
    <mergeCell ref="CV30:DE30"/>
    <mergeCell ref="CN30:CU30"/>
    <mergeCell ref="BO30:BV30"/>
    <mergeCell ref="BW30:CD30"/>
    <mergeCell ref="A31:AF31"/>
    <mergeCell ref="AG31:AJ31"/>
    <mergeCell ref="AK31:AP31"/>
    <mergeCell ref="AQ31:AX31"/>
    <mergeCell ref="AY31:BF31"/>
    <mergeCell ref="AY30:BF30"/>
    <mergeCell ref="BG30:BN30"/>
    <mergeCell ref="BW28:CD28"/>
    <mergeCell ref="CE28:CM28"/>
    <mergeCell ref="CN28:CU28"/>
    <mergeCell ref="BO31:BV31"/>
    <mergeCell ref="BW31:CD31"/>
    <mergeCell ref="CE31:CM31"/>
    <mergeCell ref="CN31:CU31"/>
    <mergeCell ref="BG31:BN31"/>
    <mergeCell ref="CV28:DE28"/>
    <mergeCell ref="A30:O30"/>
    <mergeCell ref="P30:AC30"/>
    <mergeCell ref="AD30:AF30"/>
    <mergeCell ref="AG30:AJ30"/>
    <mergeCell ref="AK30:AP30"/>
    <mergeCell ref="CE30:CM30"/>
    <mergeCell ref="AY28:BF28"/>
    <mergeCell ref="BG28:BN28"/>
    <mergeCell ref="AQ30:AX30"/>
    <mergeCell ref="BO28:BV28"/>
    <mergeCell ref="A28:O28"/>
    <mergeCell ref="P28:AC28"/>
    <mergeCell ref="AD28:AF28"/>
    <mergeCell ref="AG28:AJ28"/>
    <mergeCell ref="AK28:AP28"/>
    <mergeCell ref="AQ28:AX28"/>
    <mergeCell ref="CV27:DE27"/>
    <mergeCell ref="CN27:CU27"/>
    <mergeCell ref="BO27:BV27"/>
    <mergeCell ref="BW27:CD27"/>
    <mergeCell ref="AQ27:AX27"/>
    <mergeCell ref="AY27:BF27"/>
    <mergeCell ref="BG27:BN27"/>
    <mergeCell ref="A27:O27"/>
    <mergeCell ref="P27:AC27"/>
    <mergeCell ref="AD27:AF27"/>
    <mergeCell ref="AG27:AJ27"/>
    <mergeCell ref="AK27:AP27"/>
    <mergeCell ref="CE27:CM27"/>
    <mergeCell ref="AY26:BF26"/>
    <mergeCell ref="BG26:BN26"/>
    <mergeCell ref="BO26:BV26"/>
    <mergeCell ref="BW26:CD26"/>
    <mergeCell ref="CE26:CM26"/>
    <mergeCell ref="CV26:DE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8:CD18"/>
    <mergeCell ref="CE18:CM18"/>
    <mergeCell ref="CN18:CU18"/>
    <mergeCell ref="CV18:DE18"/>
    <mergeCell ref="A20:O20"/>
    <mergeCell ref="P20:AC20"/>
    <mergeCell ref="AD20:AF20"/>
    <mergeCell ref="AG20:AJ20"/>
    <mergeCell ref="AK20:AP20"/>
    <mergeCell ref="AQ20:AX20"/>
    <mergeCell ref="CV17:DE17"/>
    <mergeCell ref="A18:O18"/>
    <mergeCell ref="P18:AC18"/>
    <mergeCell ref="AD18:AF18"/>
    <mergeCell ref="AG18:AJ18"/>
    <mergeCell ref="AK18:AP18"/>
    <mergeCell ref="AQ18:AX18"/>
    <mergeCell ref="AY18:BF18"/>
    <mergeCell ref="BG18:BN18"/>
    <mergeCell ref="BO18:BV18"/>
    <mergeCell ref="AY17:BF17"/>
    <mergeCell ref="BG17:BN17"/>
    <mergeCell ref="BO17:BV17"/>
    <mergeCell ref="BW17:CD17"/>
    <mergeCell ref="CE17:CM17"/>
    <mergeCell ref="CN17:CU17"/>
    <mergeCell ref="BW16:CD16"/>
    <mergeCell ref="CE16:CM16"/>
    <mergeCell ref="CN16:CU16"/>
    <mergeCell ref="CV16:DE16"/>
    <mergeCell ref="A17:O17"/>
    <mergeCell ref="P17:AC17"/>
    <mergeCell ref="AD17:AF17"/>
    <mergeCell ref="AG17:AJ17"/>
    <mergeCell ref="AK17:AP17"/>
    <mergeCell ref="CV15:DE15"/>
    <mergeCell ref="A16:O16"/>
    <mergeCell ref="P16:AC16"/>
    <mergeCell ref="AD16:AF16"/>
    <mergeCell ref="AG16:AJ16"/>
    <mergeCell ref="AK16:AP16"/>
    <mergeCell ref="AQ16:AX16"/>
    <mergeCell ref="AY16:BF16"/>
    <mergeCell ref="BG16:BN16"/>
    <mergeCell ref="AY15:BF15"/>
    <mergeCell ref="BG15:BN15"/>
    <mergeCell ref="BO15:BV15"/>
    <mergeCell ref="BW15:CD15"/>
    <mergeCell ref="CE15:CM15"/>
    <mergeCell ref="AQ17:AX17"/>
    <mergeCell ref="CN15:CU15"/>
    <mergeCell ref="BW14:CD14"/>
    <mergeCell ref="CE14:CM14"/>
    <mergeCell ref="CN14:CU14"/>
    <mergeCell ref="CV14:DE14"/>
    <mergeCell ref="A15:O15"/>
    <mergeCell ref="P15:AC15"/>
    <mergeCell ref="AD15:AF15"/>
    <mergeCell ref="AG15:AJ15"/>
    <mergeCell ref="AK15:AP15"/>
    <mergeCell ref="AQ15:AX15"/>
    <mergeCell ref="CV13:DE13"/>
    <mergeCell ref="A14:O14"/>
    <mergeCell ref="P14:AC14"/>
    <mergeCell ref="AD14:AF14"/>
    <mergeCell ref="AG14:AJ14"/>
    <mergeCell ref="AK14:AP14"/>
    <mergeCell ref="AQ14:AX14"/>
    <mergeCell ref="AY14:BF14"/>
    <mergeCell ref="BG14:BN14"/>
    <mergeCell ref="CV12:DE12"/>
    <mergeCell ref="CN13:CU13"/>
    <mergeCell ref="A13:O13"/>
    <mergeCell ref="P13:AC13"/>
    <mergeCell ref="AD13:AF13"/>
    <mergeCell ref="AG13:AJ13"/>
    <mergeCell ref="AK13:AP13"/>
    <mergeCell ref="AY13:BF13"/>
    <mergeCell ref="BG13:BN13"/>
    <mergeCell ref="BO13:BV13"/>
    <mergeCell ref="AY12:BF12"/>
    <mergeCell ref="BG12:BN12"/>
    <mergeCell ref="BO12:BV12"/>
    <mergeCell ref="BW12:CD12"/>
    <mergeCell ref="CE12:CM12"/>
    <mergeCell ref="AQ13:AX13"/>
    <mergeCell ref="BW13:CD13"/>
    <mergeCell ref="CE13:CM13"/>
    <mergeCell ref="CN12:CU12"/>
    <mergeCell ref="BW11:CD11"/>
    <mergeCell ref="CE11:CM11"/>
    <mergeCell ref="CN11:CU11"/>
    <mergeCell ref="CV11:DE11"/>
    <mergeCell ref="A12:O12"/>
    <mergeCell ref="P12:AC12"/>
    <mergeCell ref="AD12:AF12"/>
    <mergeCell ref="AG12:AJ12"/>
    <mergeCell ref="AK12:AP12"/>
    <mergeCell ref="CE9:CM9"/>
    <mergeCell ref="CN9:CU9"/>
    <mergeCell ref="AQ12:AX12"/>
    <mergeCell ref="CV10:DE10"/>
    <mergeCell ref="A11:O11"/>
    <mergeCell ref="P11:AC11"/>
    <mergeCell ref="AD11:AF11"/>
    <mergeCell ref="AG11:AJ11"/>
    <mergeCell ref="AK11:AP11"/>
    <mergeCell ref="AQ11:AX11"/>
    <mergeCell ref="AY10:BF10"/>
    <mergeCell ref="BG10:BN10"/>
    <mergeCell ref="BO10:BV10"/>
    <mergeCell ref="BW10:CD10"/>
    <mergeCell ref="CE10:CM10"/>
    <mergeCell ref="AY11:BF11"/>
    <mergeCell ref="BG11:BN11"/>
    <mergeCell ref="A10:O10"/>
    <mergeCell ref="P10:AC10"/>
    <mergeCell ref="AD10:AF10"/>
    <mergeCell ref="AG10:AJ10"/>
    <mergeCell ref="AK10:AP10"/>
    <mergeCell ref="AY9:BF9"/>
    <mergeCell ref="A9:O9"/>
    <mergeCell ref="P9:AC9"/>
    <mergeCell ref="AD9:AF9"/>
    <mergeCell ref="AG9:AJ9"/>
    <mergeCell ref="AQ8:AX8"/>
    <mergeCell ref="BW8:CD8"/>
    <mergeCell ref="CE8:CM8"/>
    <mergeCell ref="AQ10:AX10"/>
    <mergeCell ref="CV8:DE8"/>
    <mergeCell ref="CN8:CU8"/>
    <mergeCell ref="AY8:BF8"/>
    <mergeCell ref="CV9:DE9"/>
    <mergeCell ref="BG9:BN9"/>
    <mergeCell ref="CN10:CU10"/>
    <mergeCell ref="AY6:BF6"/>
    <mergeCell ref="AK9:AP9"/>
    <mergeCell ref="AQ9:AX9"/>
    <mergeCell ref="AK7:AP7"/>
    <mergeCell ref="AQ7:AX7"/>
    <mergeCell ref="A8:O8"/>
    <mergeCell ref="P8:AC8"/>
    <mergeCell ref="AD8:AF8"/>
    <mergeCell ref="AG8:AJ8"/>
    <mergeCell ref="AK8:AP8"/>
    <mergeCell ref="AY4:BF4"/>
    <mergeCell ref="BG4:BN4"/>
    <mergeCell ref="BO4:BV4"/>
    <mergeCell ref="BW4:CD4"/>
    <mergeCell ref="CE4:CM4"/>
    <mergeCell ref="AK5:AX5"/>
    <mergeCell ref="AY5:BF5"/>
    <mergeCell ref="CE5:CM6"/>
    <mergeCell ref="AK6:AP6"/>
    <mergeCell ref="AQ6:AX6"/>
    <mergeCell ref="CN4:CU6"/>
    <mergeCell ref="CV4:DE6"/>
    <mergeCell ref="BO5:BV6"/>
    <mergeCell ref="A1:DE1"/>
    <mergeCell ref="C2:BV2"/>
    <mergeCell ref="A4:O6"/>
    <mergeCell ref="P4:AC6"/>
    <mergeCell ref="AD4:AF6"/>
    <mergeCell ref="AG4:AJ6"/>
    <mergeCell ref="AK4:AX4"/>
    <mergeCell ref="BO32:BV32"/>
    <mergeCell ref="BG5:BN6"/>
    <mergeCell ref="BW5:CD6"/>
    <mergeCell ref="BO9:BV9"/>
    <mergeCell ref="BG8:BN8"/>
    <mergeCell ref="BO8:BV8"/>
    <mergeCell ref="BW9:CD9"/>
    <mergeCell ref="BO11:BV11"/>
    <mergeCell ref="BO14:BV14"/>
    <mergeCell ref="BO16:BV16"/>
    <mergeCell ref="A29:O29"/>
    <mergeCell ref="P29:AC29"/>
    <mergeCell ref="AD29:AF29"/>
    <mergeCell ref="AG29:AJ29"/>
    <mergeCell ref="AK29:AP29"/>
    <mergeCell ref="AQ29:AX29"/>
    <mergeCell ref="CV29:DE29"/>
    <mergeCell ref="AY29:BF29"/>
    <mergeCell ref="BG29:BN29"/>
    <mergeCell ref="BO29:BV29"/>
    <mergeCell ref="BW29:CD29"/>
    <mergeCell ref="CE29:CM29"/>
    <mergeCell ref="CN29:CU29"/>
    <mergeCell ref="A19:O19"/>
    <mergeCell ref="P19:AC19"/>
    <mergeCell ref="AD19:AF19"/>
    <mergeCell ref="AG19:AJ19"/>
    <mergeCell ref="AK19:AP19"/>
    <mergeCell ref="AQ19:AX19"/>
    <mergeCell ref="CV19:DE19"/>
    <mergeCell ref="AY19:BF19"/>
    <mergeCell ref="BG19:BN19"/>
    <mergeCell ref="BO19:BV19"/>
    <mergeCell ref="BW19:CD19"/>
    <mergeCell ref="CE19:CM19"/>
    <mergeCell ref="CN19:CU19"/>
  </mergeCells>
  <printOptions horizontalCentered="1"/>
  <pageMargins left="0.98425196850393704" right="0.19685039370078741" top="0.31496062992125984" bottom="0.39370078740157483" header="0.23622047244094491" footer="0.19685039370078741"/>
  <pageSetup paperSize="5" scale="80" orientation="landscape" r:id="rId1"/>
  <headerFooter>
    <oddFooter>&amp;L&amp;"-,Cursiva"     Ejercicio Fiscal 2016&amp;RPágina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Objetivos PMD</vt:lpstr>
      <vt:lpstr>Compromisos PMD</vt:lpstr>
      <vt:lpstr>INDICADORES</vt:lpstr>
      <vt:lpstr>PROGRAMACION</vt:lpstr>
      <vt:lpstr>S.H-INGRESOS</vt:lpstr>
      <vt:lpstr>S.H. EGRESOS</vt:lpstr>
      <vt:lpstr>ESTIMACION DE INGRESOS</vt:lpstr>
      <vt:lpstr>PRESUP.EGRESOS FUENTE FINANCIAM</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Transparencia</cp:lastModifiedBy>
  <cp:lastPrinted>2016-12-29T20:54:15Z</cp:lastPrinted>
  <dcterms:created xsi:type="dcterms:W3CDTF">2013-09-24T17:23:29Z</dcterms:created>
  <dcterms:modified xsi:type="dcterms:W3CDTF">2017-10-18T12:17:22Z</dcterms:modified>
</cp:coreProperties>
</file>